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8340" activeTab="3"/>
  </bookViews>
  <sheets>
    <sheet name="A kateg" sheetId="1" r:id="rId1"/>
    <sheet name="a kat index" sheetId="4" r:id="rId2"/>
    <sheet name="total" sheetId="5" r:id="rId3"/>
    <sheet name="B kateg" sheetId="2" r:id="rId4"/>
    <sheet name="b kat index" sheetId="3" r:id="rId5"/>
  </sheets>
  <calcPr calcId="152511"/>
</workbook>
</file>

<file path=xl/calcChain.xml><?xml version="1.0" encoding="utf-8"?>
<calcChain xmlns="http://schemas.openxmlformats.org/spreadsheetml/2006/main">
  <c r="D16" i="5" l="1"/>
  <c r="D10" i="5"/>
  <c r="D7" i="5"/>
  <c r="D19" i="5"/>
  <c r="D11" i="5"/>
  <c r="D17" i="5"/>
  <c r="D6" i="5"/>
  <c r="D2" i="5"/>
  <c r="D18" i="5"/>
  <c r="D23" i="5"/>
  <c r="D13" i="5"/>
  <c r="D20" i="5"/>
  <c r="D21" i="5"/>
  <c r="D3" i="5"/>
  <c r="D12" i="5"/>
  <c r="D8" i="5"/>
  <c r="D22" i="5"/>
  <c r="D15" i="5"/>
  <c r="D5" i="5"/>
  <c r="D14" i="5"/>
  <c r="D4" i="5"/>
  <c r="D9" i="5"/>
  <c r="R15" i="3"/>
  <c r="R20" i="3"/>
  <c r="R22" i="3"/>
  <c r="R8" i="3"/>
  <c r="R17" i="3"/>
  <c r="R16" i="3"/>
  <c r="R1" i="3"/>
  <c r="R3" i="3"/>
  <c r="R21" i="3"/>
  <c r="R6" i="3"/>
  <c r="R4" i="3"/>
  <c r="R19" i="3"/>
  <c r="R12" i="3"/>
  <c r="R2" i="3"/>
  <c r="R7" i="3"/>
  <c r="R10" i="3"/>
  <c r="R13" i="3"/>
  <c r="R5" i="3"/>
  <c r="R14" i="3"/>
  <c r="R18" i="3"/>
  <c r="R11" i="3"/>
  <c r="R9" i="3"/>
  <c r="P9" i="3"/>
  <c r="P15" i="3"/>
  <c r="P1" i="3"/>
  <c r="O22" i="3"/>
  <c r="O15" i="3"/>
  <c r="O9" i="3"/>
  <c r="Q15" i="4"/>
  <c r="Q8" i="4"/>
  <c r="Q12" i="4"/>
  <c r="Q13" i="4"/>
  <c r="Q4" i="4"/>
  <c r="Q3" i="4"/>
  <c r="Q21" i="4"/>
  <c r="Q20" i="4"/>
  <c r="Q22" i="4"/>
  <c r="Q11" i="4"/>
  <c r="Q1" i="4"/>
  <c r="Q9" i="4"/>
  <c r="Q17" i="4"/>
  <c r="Q7" i="4"/>
  <c r="Q16" i="4"/>
  <c r="Q5" i="4"/>
  <c r="Q10" i="4"/>
  <c r="Q19" i="4"/>
  <c r="Q18" i="4"/>
  <c r="Q14" i="4"/>
  <c r="Q2" i="4"/>
  <c r="Q6" i="4"/>
  <c r="O9" i="4"/>
  <c r="O1" i="4"/>
  <c r="O22" i="4"/>
  <c r="O4" i="4"/>
  <c r="O15" i="4"/>
  <c r="N9" i="4"/>
  <c r="N15" i="4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43" i="1"/>
  <c r="C59" i="1" l="1"/>
  <c r="O64" i="2" l="1"/>
  <c r="O63" i="2"/>
  <c r="O62" i="2"/>
  <c r="O61" i="2"/>
  <c r="O60" i="2"/>
  <c r="O59" i="2"/>
  <c r="O58" i="2"/>
  <c r="O57" i="2"/>
  <c r="O56" i="2"/>
  <c r="O55" i="2"/>
  <c r="O54" i="2"/>
  <c r="O53" i="2"/>
  <c r="O52" i="2"/>
  <c r="O51" i="2"/>
  <c r="O50" i="2"/>
  <c r="O49" i="2"/>
  <c r="O46" i="2"/>
  <c r="O47" i="2"/>
  <c r="O48" i="2"/>
  <c r="O44" i="2"/>
  <c r="O45" i="2"/>
  <c r="O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43" i="2"/>
  <c r="E54" i="2"/>
  <c r="D44" i="2"/>
</calcChain>
</file>

<file path=xl/sharedStrings.xml><?xml version="1.0" encoding="utf-8"?>
<sst xmlns="http://schemas.openxmlformats.org/spreadsheetml/2006/main" count="691" uniqueCount="111">
  <si>
    <t>miesto</t>
  </si>
  <si>
    <t>bodov</t>
  </si>
  <si>
    <t>Lučenec B</t>
  </si>
  <si>
    <t>Banská Štiavnica A</t>
  </si>
  <si>
    <t>Pécs B</t>
  </si>
  <si>
    <t>Lučenec A</t>
  </si>
  <si>
    <t>Prešov B</t>
  </si>
  <si>
    <t>Spišská Nová Ves</t>
  </si>
  <si>
    <t>Békéscsaba B</t>
  </si>
  <si>
    <t>Békéscsaba A</t>
  </si>
  <si>
    <t>Pécs A</t>
  </si>
  <si>
    <t>Žilina B</t>
  </si>
  <si>
    <t>Žilina A</t>
  </si>
  <si>
    <t>Szombathely</t>
  </si>
  <si>
    <t>Trnava A</t>
  </si>
  <si>
    <t>Bratislava A</t>
  </si>
  <si>
    <t>Prešov A</t>
  </si>
  <si>
    <t>Budapest B</t>
  </si>
  <si>
    <t>Budapest A</t>
  </si>
  <si>
    <t>Szombathely A</t>
  </si>
  <si>
    <t>Spišská Nová Ves A</t>
  </si>
  <si>
    <t>Praha</t>
  </si>
  <si>
    <t>Lučenec</t>
  </si>
  <si>
    <t>Bratislava</t>
  </si>
  <si>
    <t>Miskolc</t>
  </si>
  <si>
    <t>Banská Štiavnica</t>
  </si>
  <si>
    <t>Budapest</t>
  </si>
  <si>
    <t>Prešov</t>
  </si>
  <si>
    <t>Trenčín</t>
  </si>
  <si>
    <t>Košice</t>
  </si>
  <si>
    <t>Pécs</t>
  </si>
  <si>
    <t>Trnava</t>
  </si>
  <si>
    <t>Békéscsaba</t>
  </si>
  <si>
    <r>
      <t>4.</t>
    </r>
    <r>
      <rPr>
        <sz val="11"/>
        <color rgb="FF000000"/>
        <rFont val="Calibri"/>
        <family val="2"/>
        <charset val="238"/>
        <scheme val="minor"/>
      </rPr>
      <t xml:space="preserve"> Bratislava B 5 </t>
    </r>
  </si>
  <si>
    <r>
      <t>5.</t>
    </r>
    <r>
      <rPr>
        <sz val="11"/>
        <color rgb="FF000000"/>
        <rFont val="Calibri"/>
        <family val="2"/>
        <charset val="238"/>
        <scheme val="minor"/>
      </rPr>
      <t xml:space="preserve"> Praha A 35 </t>
    </r>
  </si>
  <si>
    <r>
      <t>6.</t>
    </r>
    <r>
      <rPr>
        <sz val="11"/>
        <color rgb="FF000000"/>
        <rFont val="Calibri"/>
        <family val="2"/>
        <charset val="238"/>
        <scheme val="minor"/>
      </rPr>
      <t xml:space="preserve"> Duchcov B 8 </t>
    </r>
  </si>
  <si>
    <r>
      <t>7.</t>
    </r>
    <r>
      <rPr>
        <sz val="11"/>
        <color rgb="FF000000"/>
        <rFont val="Calibri"/>
        <family val="2"/>
        <charset val="238"/>
        <scheme val="minor"/>
      </rPr>
      <t xml:space="preserve"> Lučenec A 33 </t>
    </r>
  </si>
  <si>
    <r>
      <t>8.</t>
    </r>
    <r>
      <rPr>
        <sz val="11"/>
        <color rgb="FF000000"/>
        <rFont val="Calibri"/>
        <family val="2"/>
        <charset val="238"/>
        <scheme val="minor"/>
      </rPr>
      <t xml:space="preserve">Trenčín B 38 </t>
    </r>
  </si>
  <si>
    <r>
      <t>9.</t>
    </r>
    <r>
      <rPr>
        <sz val="11"/>
        <color rgb="FF000000"/>
        <rFont val="Calibri"/>
        <family val="2"/>
        <charset val="238"/>
        <scheme val="minor"/>
      </rPr>
      <t xml:space="preserve"> Ban.Štiavnica B 19 </t>
    </r>
  </si>
  <si>
    <r>
      <t>10.</t>
    </r>
    <r>
      <rPr>
        <sz val="11"/>
        <color rgb="FF000000"/>
        <rFont val="Calibri"/>
        <family val="2"/>
        <charset val="238"/>
        <scheme val="minor"/>
      </rPr>
      <t xml:space="preserve"> Ban.Štiavnica A 18 </t>
    </r>
  </si>
  <si>
    <r>
      <t>11.</t>
    </r>
    <r>
      <rPr>
        <sz val="11"/>
        <color rgb="FF000000"/>
        <rFont val="Calibri"/>
        <family val="2"/>
        <charset val="238"/>
        <scheme val="minor"/>
      </rPr>
      <t xml:space="preserve"> Žilina A 36 </t>
    </r>
  </si>
  <si>
    <r>
      <t>12.</t>
    </r>
    <r>
      <rPr>
        <sz val="11"/>
        <color rgb="FF000000"/>
        <rFont val="Calibri"/>
        <family val="2"/>
        <charset val="238"/>
        <scheme val="minor"/>
      </rPr>
      <t xml:space="preserve"> Spiš.Nová Ves A 81 </t>
    </r>
  </si>
  <si>
    <r>
      <t>13.</t>
    </r>
    <r>
      <rPr>
        <sz val="11"/>
        <color rgb="FF000000"/>
        <rFont val="Calibri"/>
        <family val="2"/>
        <charset val="238"/>
        <scheme val="minor"/>
      </rPr>
      <t xml:space="preserve"> Duchcov A 4 </t>
    </r>
  </si>
  <si>
    <r>
      <t>14.</t>
    </r>
    <r>
      <rPr>
        <sz val="11"/>
        <color rgb="FF000000"/>
        <rFont val="Calibri"/>
        <family val="2"/>
        <charset val="238"/>
        <scheme val="minor"/>
      </rPr>
      <t xml:space="preserve"> Trenčín A 37 </t>
    </r>
  </si>
  <si>
    <r>
      <t>15.</t>
    </r>
    <r>
      <rPr>
        <sz val="11"/>
        <color rgb="FF000000"/>
        <rFont val="Calibri"/>
        <family val="2"/>
        <charset val="238"/>
        <scheme val="minor"/>
      </rPr>
      <t xml:space="preserve"> Szombathely B 41 </t>
    </r>
  </si>
  <si>
    <r>
      <t>16.</t>
    </r>
    <r>
      <rPr>
        <sz val="11"/>
        <color rgb="FF000000"/>
        <rFont val="Calibri"/>
        <family val="2"/>
        <charset val="238"/>
        <scheme val="minor"/>
      </rPr>
      <t xml:space="preserve"> Košice A 14 </t>
    </r>
  </si>
  <si>
    <r>
      <t>17.</t>
    </r>
    <r>
      <rPr>
        <sz val="11"/>
        <color rgb="FF000000"/>
        <rFont val="Calibri"/>
        <family val="2"/>
        <charset val="238"/>
        <scheme val="minor"/>
      </rPr>
      <t xml:space="preserve"> Prešov B 16 </t>
    </r>
  </si>
  <si>
    <r>
      <t>18.</t>
    </r>
    <r>
      <rPr>
        <sz val="11"/>
        <color rgb="FF000000"/>
        <rFont val="Calibri"/>
        <family val="2"/>
        <charset val="238"/>
        <scheme val="minor"/>
      </rPr>
      <t xml:space="preserve"> Budapest A 21 </t>
    </r>
  </si>
  <si>
    <r>
      <t>19.</t>
    </r>
    <r>
      <rPr>
        <sz val="11"/>
        <color rgb="FF000000"/>
        <rFont val="Calibri"/>
        <family val="2"/>
        <charset val="238"/>
        <scheme val="minor"/>
      </rPr>
      <t xml:space="preserve"> Pécs B 42 </t>
    </r>
  </si>
  <si>
    <r>
      <t>20.</t>
    </r>
    <r>
      <rPr>
        <sz val="11"/>
        <color rgb="FF000000"/>
        <rFont val="Calibri"/>
        <family val="2"/>
        <charset val="238"/>
        <scheme val="minor"/>
      </rPr>
      <t xml:space="preserve"> Békéscsaba B 24 </t>
    </r>
  </si>
  <si>
    <r>
      <t>21.</t>
    </r>
    <r>
      <rPr>
        <sz val="11"/>
        <color rgb="FF000000"/>
        <rFont val="Calibri"/>
        <family val="2"/>
        <charset val="238"/>
        <scheme val="minor"/>
      </rPr>
      <t xml:space="preserve"> Békéscsaba A 25 </t>
    </r>
  </si>
  <si>
    <r>
      <t>22.</t>
    </r>
    <r>
      <rPr>
        <sz val="11"/>
        <color rgb="FF000000"/>
        <rFont val="Calibri"/>
        <family val="2"/>
        <charset val="238"/>
        <scheme val="minor"/>
      </rPr>
      <t xml:space="preserve"> Bratislava A 2 </t>
    </r>
  </si>
  <si>
    <r>
      <t>23.</t>
    </r>
    <r>
      <rPr>
        <sz val="11"/>
        <color rgb="FF000000"/>
        <rFont val="Calibri"/>
        <family val="2"/>
        <charset val="238"/>
        <scheme val="minor"/>
      </rPr>
      <t xml:space="preserve"> Miskolc A 23 </t>
    </r>
  </si>
  <si>
    <r>
      <t>24.</t>
    </r>
    <r>
      <rPr>
        <sz val="11"/>
        <color rgb="FF000000"/>
        <rFont val="Calibri"/>
        <family val="2"/>
        <charset val="238"/>
        <scheme val="minor"/>
      </rPr>
      <t xml:space="preserve"> Budapest B 20 </t>
    </r>
  </si>
  <si>
    <r>
      <t>25.</t>
    </r>
    <r>
      <rPr>
        <sz val="11"/>
        <color rgb="FF000000"/>
        <rFont val="Calibri"/>
        <family val="2"/>
        <charset val="238"/>
        <scheme val="minor"/>
      </rPr>
      <t xml:space="preserve"> Szombathely A 40 </t>
    </r>
  </si>
  <si>
    <r>
      <t>26.</t>
    </r>
    <r>
      <rPr>
        <sz val="11"/>
        <color rgb="FF000000"/>
        <rFont val="Calibri"/>
        <family val="2"/>
        <charset val="238"/>
        <scheme val="minor"/>
      </rPr>
      <t xml:space="preserve"> Prešov A 15 </t>
    </r>
  </si>
  <si>
    <r>
      <t>27.</t>
    </r>
    <r>
      <rPr>
        <sz val="11"/>
        <color rgb="FF000000"/>
        <rFont val="Calibri"/>
        <family val="2"/>
        <charset val="238"/>
        <scheme val="minor"/>
      </rPr>
      <t xml:space="preserve"> Lučenec C 44 - nesúťažné</t>
    </r>
  </si>
  <si>
    <r>
      <t>4.</t>
    </r>
    <r>
      <rPr>
        <sz val="11"/>
        <color rgb="FF000000"/>
        <rFont val="Calibri"/>
        <family val="2"/>
        <charset val="238"/>
        <scheme val="minor"/>
      </rPr>
      <t xml:space="preserve">Ban.Štiavnica B 19 </t>
    </r>
  </si>
  <si>
    <r>
      <t>5.</t>
    </r>
    <r>
      <rPr>
        <sz val="11"/>
        <color rgb="FF000000"/>
        <rFont val="Calibri"/>
        <family val="2"/>
        <charset val="238"/>
        <scheme val="minor"/>
      </rPr>
      <t xml:space="preserve">Békéscsaba B 24 </t>
    </r>
  </si>
  <si>
    <r>
      <t>6.</t>
    </r>
    <r>
      <rPr>
        <sz val="11"/>
        <color rgb="FF000000"/>
        <rFont val="Calibri"/>
        <family val="2"/>
        <charset val="238"/>
        <scheme val="minor"/>
      </rPr>
      <t xml:space="preserve">Duchcov B 8 </t>
    </r>
  </si>
  <si>
    <r>
      <t>7.</t>
    </r>
    <r>
      <rPr>
        <sz val="11"/>
        <color rgb="FF000000"/>
        <rFont val="Calibri"/>
        <family val="2"/>
        <charset val="238"/>
        <scheme val="minor"/>
      </rPr>
      <t xml:space="preserve">Lučenec A 33 </t>
    </r>
  </si>
  <si>
    <r>
      <t>8.</t>
    </r>
    <r>
      <rPr>
        <sz val="11"/>
        <color rgb="FF000000"/>
        <rFont val="Calibri"/>
        <family val="2"/>
        <charset val="238"/>
        <scheme val="minor"/>
      </rPr>
      <t xml:space="preserve">Bratislava B 5 </t>
    </r>
  </si>
  <si>
    <r>
      <t>9.</t>
    </r>
    <r>
      <rPr>
        <sz val="11"/>
        <color rgb="FF000000"/>
        <rFont val="Calibri"/>
        <family val="2"/>
        <charset val="238"/>
        <scheme val="minor"/>
      </rPr>
      <t xml:space="preserve">Trenčín A 37 </t>
    </r>
  </si>
  <si>
    <r>
      <t>10.</t>
    </r>
    <r>
      <rPr>
        <sz val="11"/>
        <color rgb="FF000000"/>
        <rFont val="Calibri"/>
        <family val="2"/>
        <charset val="238"/>
        <scheme val="minor"/>
      </rPr>
      <t xml:space="preserve">Trenčín B 38 </t>
    </r>
  </si>
  <si>
    <r>
      <t>11.</t>
    </r>
    <r>
      <rPr>
        <sz val="11"/>
        <color rgb="FF000000"/>
        <rFont val="Calibri"/>
        <family val="2"/>
        <charset val="238"/>
        <scheme val="minor"/>
      </rPr>
      <t xml:space="preserve"> Praha A 35 </t>
    </r>
  </si>
  <si>
    <r>
      <t>13.</t>
    </r>
    <r>
      <rPr>
        <sz val="11"/>
        <color rgb="FF000000"/>
        <rFont val="Calibri"/>
        <family val="2"/>
        <charset val="238"/>
        <scheme val="minor"/>
      </rPr>
      <t xml:space="preserve"> Pécs B 42 </t>
    </r>
  </si>
  <si>
    <r>
      <t>14.</t>
    </r>
    <r>
      <rPr>
        <sz val="11"/>
        <color rgb="FF000000"/>
        <rFont val="Calibri"/>
        <family val="2"/>
        <charset val="238"/>
        <scheme val="minor"/>
      </rPr>
      <t xml:space="preserve"> Budapest A 21 </t>
    </r>
  </si>
  <si>
    <r>
      <t>15.</t>
    </r>
    <r>
      <rPr>
        <sz val="11"/>
        <color rgb="FF000000"/>
        <rFont val="Calibri"/>
        <family val="2"/>
        <charset val="238"/>
        <scheme val="minor"/>
      </rPr>
      <t xml:space="preserve"> Duchcov A 4 </t>
    </r>
  </si>
  <si>
    <r>
      <t>16.</t>
    </r>
    <r>
      <rPr>
        <sz val="11"/>
        <color rgb="FF000000"/>
        <rFont val="Calibri"/>
        <family val="2"/>
        <charset val="238"/>
        <scheme val="minor"/>
      </rPr>
      <t xml:space="preserve"> Ban.Štiavnica A 18 </t>
    </r>
  </si>
  <si>
    <r>
      <t>17.</t>
    </r>
    <r>
      <rPr>
        <sz val="11"/>
        <color rgb="FF000000"/>
        <rFont val="Calibri"/>
        <family val="2"/>
        <charset val="238"/>
        <scheme val="minor"/>
      </rPr>
      <t xml:space="preserve"> Szombathely A 40 </t>
    </r>
  </si>
  <si>
    <r>
      <t>18.</t>
    </r>
    <r>
      <rPr>
        <sz val="11"/>
        <color rgb="FF000000"/>
        <rFont val="Calibri"/>
        <family val="2"/>
        <charset val="238"/>
        <scheme val="minor"/>
      </rPr>
      <t xml:space="preserve"> Szombathely B 41 </t>
    </r>
  </si>
  <si>
    <r>
      <t>19.</t>
    </r>
    <r>
      <rPr>
        <sz val="11"/>
        <color rgb="FF000000"/>
        <rFont val="Calibri"/>
        <family val="2"/>
        <charset val="238"/>
        <scheme val="minor"/>
      </rPr>
      <t xml:space="preserve"> Bratislava A 2 </t>
    </r>
  </si>
  <si>
    <r>
      <t>20.</t>
    </r>
    <r>
      <rPr>
        <sz val="11"/>
        <color rgb="FF000000"/>
        <rFont val="Calibri"/>
        <family val="2"/>
        <charset val="238"/>
        <scheme val="minor"/>
      </rPr>
      <t xml:space="preserve"> Žilina A 36 </t>
    </r>
  </si>
  <si>
    <r>
      <t>21.</t>
    </r>
    <r>
      <rPr>
        <sz val="11"/>
        <color rgb="FF000000"/>
        <rFont val="Calibri"/>
        <family val="2"/>
        <charset val="238"/>
        <scheme val="minor"/>
      </rPr>
      <t xml:space="preserve"> Košice A 14 </t>
    </r>
  </si>
  <si>
    <r>
      <t>22.</t>
    </r>
    <r>
      <rPr>
        <sz val="11"/>
        <color rgb="FF000000"/>
        <rFont val="Calibri"/>
        <family val="2"/>
        <charset val="238"/>
        <scheme val="minor"/>
      </rPr>
      <t xml:space="preserve"> Békéscsaba A 25 </t>
    </r>
  </si>
  <si>
    <r>
      <t>24.</t>
    </r>
    <r>
      <rPr>
        <sz val="11"/>
        <color rgb="FF000000"/>
        <rFont val="Calibri"/>
        <family val="2"/>
        <charset val="238"/>
        <scheme val="minor"/>
      </rPr>
      <t xml:space="preserve"> Prešov A 15 </t>
    </r>
  </si>
  <si>
    <r>
      <t>25.</t>
    </r>
    <r>
      <rPr>
        <sz val="11"/>
        <color rgb="FF000000"/>
        <rFont val="Calibri"/>
        <family val="2"/>
        <charset val="238"/>
        <scheme val="minor"/>
      </rPr>
      <t xml:space="preserve"> Prešov B 16 </t>
    </r>
  </si>
  <si>
    <r>
      <t>26.</t>
    </r>
    <r>
      <rPr>
        <sz val="11"/>
        <color rgb="FF000000"/>
        <rFont val="Calibri"/>
        <family val="2"/>
        <charset val="238"/>
        <scheme val="minor"/>
      </rPr>
      <t xml:space="preserve"> Budapest B 20 </t>
    </r>
  </si>
  <si>
    <t>Žilina</t>
  </si>
  <si>
    <t>Duchcov</t>
  </si>
  <si>
    <t>Székesfehérvár</t>
  </si>
  <si>
    <t>Letohrad</t>
  </si>
  <si>
    <t>Ostrava</t>
  </si>
  <si>
    <t>Trenčín (ST)</t>
  </si>
  <si>
    <t>Székesfehérvár (OR)</t>
  </si>
  <si>
    <t>Pécs (2)</t>
  </si>
  <si>
    <t>Opava</t>
  </si>
  <si>
    <t>Duchcov (dosli len 2)</t>
  </si>
  <si>
    <t>Brno</t>
  </si>
  <si>
    <t>Budapešť</t>
  </si>
  <si>
    <t>Nitra</t>
  </si>
  <si>
    <t>Pécs (minuli 1. stanovisko)</t>
  </si>
  <si>
    <t>Praha - došli do cieľa bez holky</t>
  </si>
  <si>
    <t>x</t>
  </si>
  <si>
    <t>Total</t>
  </si>
  <si>
    <t>nr. Teams</t>
  </si>
  <si>
    <t>av.</t>
  </si>
  <si>
    <t xml:space="preserve">1.Praha B 34 </t>
  </si>
  <si>
    <t xml:space="preserve">2. Žilina B 39 </t>
  </si>
  <si>
    <t xml:space="preserve">3. Lučenec B 66 </t>
  </si>
  <si>
    <t>40+7</t>
  </si>
  <si>
    <t>39+5</t>
  </si>
  <si>
    <t>38+3</t>
  </si>
  <si>
    <t>total</t>
  </si>
  <si>
    <t>teams</t>
  </si>
  <si>
    <t>avg</t>
  </si>
  <si>
    <t xml:space="preserve">2.Lučenec B 66 </t>
  </si>
  <si>
    <t xml:space="preserve">3.Žilina B 39 </t>
  </si>
  <si>
    <t>A</t>
  </si>
  <si>
    <t>B</t>
  </si>
  <si>
    <t>total.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</si>
</sst>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&quot;Kč&quot;_-;\-* #,##0.00\ &quot;Kč&quot;_-;_-* &quot;-&quot;??\ &quot;Kč&quot;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0" fontId="2" fillId="0" borderId="0"/>
  </cellStyleXfs>
  <cellXfs count="42">
    <xf numFmtId="0" fontId="0" fillId="0" borderId="0" xfId="0"/>
    <xf numFmtId="0" fontId="0" fillId="0" borderId="0" xfId="0" applyAlignment="1">
      <alignment horizontal="left" vertical="center" indent="3" readingOrder="1"/>
    </xf>
    <xf numFmtId="0" fontId="1" fillId="0" borderId="0" xfId="0" applyFont="1" applyAlignment="1">
      <alignment horizontal="left" vertical="center" indent="3" readingOrder="1"/>
    </xf>
    <xf numFmtId="0" fontId="4" fillId="0" borderId="0" xfId="0" applyFont="1" applyBorder="1" applyAlignment="1">
      <alignment horizontal="center" vertical="center" wrapText="1" readingOrder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>
      <alignment horizontal="center"/>
    </xf>
    <xf numFmtId="0" fontId="1" fillId="2" borderId="0" xfId="0" applyFont="1" applyFill="1" applyBorder="1" applyAlignment="1">
      <alignment horizontal="center" vertical="center"/>
    </xf>
    <xf numFmtId="0" fontId="0" fillId="2" borderId="0" xfId="0" applyFill="1"/>
    <xf numFmtId="0" fontId="3" fillId="2" borderId="0" xfId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7" fillId="0" borderId="0" xfId="0" applyFont="1" applyAlignment="1">
      <alignment horizontal="left" vertical="center" indent="3" readingOrder="1"/>
    </xf>
    <xf numFmtId="0" fontId="7" fillId="0" borderId="0" xfId="0" applyFont="1"/>
    <xf numFmtId="0" fontId="7" fillId="0" borderId="0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1" applyFont="1" applyFill="1" applyBorder="1" applyAlignment="1">
      <alignment horizontal="center"/>
    </xf>
    <xf numFmtId="0" fontId="7" fillId="0" borderId="0" xfId="0" applyFont="1" applyFill="1" applyBorder="1" applyAlignment="1" applyProtection="1">
      <alignment horizontal="left"/>
      <protection locked="0"/>
    </xf>
    <xf numFmtId="0" fontId="3" fillId="3" borderId="0" xfId="0" applyFont="1" applyFill="1" applyBorder="1"/>
    <xf numFmtId="0" fontId="1" fillId="3" borderId="0" xfId="0" applyFont="1" applyFill="1" applyAlignment="1">
      <alignment horizontal="left" vertical="center" indent="3" readingOrder="1"/>
    </xf>
    <xf numFmtId="0" fontId="4" fillId="3" borderId="0" xfId="0" applyFont="1" applyFill="1" applyBorder="1" applyAlignment="1">
      <alignment horizontal="center" vertical="center" wrapText="1" readingOrder="1"/>
    </xf>
    <xf numFmtId="0" fontId="1" fillId="3" borderId="0" xfId="0" applyFont="1" applyFill="1" applyBorder="1" applyAlignment="1">
      <alignment horizontal="center" vertical="center"/>
    </xf>
    <xf numFmtId="0" fontId="0" fillId="3" borderId="0" xfId="0" applyFill="1"/>
    <xf numFmtId="0" fontId="3" fillId="3" borderId="0" xfId="1" applyFont="1" applyFill="1" applyBorder="1" applyAlignment="1">
      <alignment horizontal="center"/>
    </xf>
    <xf numFmtId="0" fontId="3" fillId="3" borderId="0" xfId="0" applyFont="1" applyFill="1" applyBorder="1" applyAlignment="1" applyProtection="1">
      <alignment horizontal="left"/>
      <protection locked="0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2" fontId="0" fillId="0" borderId="0" xfId="0" applyNumberFormat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</cellXfs>
  <cellStyles count="4">
    <cellStyle name="Mena 2" xfId="2"/>
    <cellStyle name="Normál_súťažný list" xfId="3"/>
    <cellStyle name="Normálne" xfId="0" builtinId="0"/>
    <cellStyle name="Normálne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4"/>
  <sheetViews>
    <sheetView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H4" sqref="H4"/>
    </sheetView>
  </sheetViews>
  <sheetFormatPr defaultRowHeight="15" x14ac:dyDescent="0.25"/>
  <cols>
    <col min="2" max="2" width="17.7109375" customWidth="1"/>
    <col min="3" max="3" width="24.85546875" customWidth="1"/>
    <col min="4" max="4" width="16.7109375" customWidth="1"/>
    <col min="5" max="5" width="28.85546875" customWidth="1"/>
    <col min="6" max="6" width="20.28515625" customWidth="1"/>
    <col min="7" max="7" width="18.140625" customWidth="1"/>
    <col min="8" max="8" width="19" customWidth="1"/>
    <col min="9" max="9" width="21.85546875" customWidth="1"/>
    <col min="10" max="10" width="22.140625" customWidth="1"/>
    <col min="11" max="11" width="17.140625" customWidth="1"/>
  </cols>
  <sheetData>
    <row r="1" spans="1:13" x14ac:dyDescent="0.25">
      <c r="A1" t="s">
        <v>1</v>
      </c>
      <c r="B1" t="s">
        <v>0</v>
      </c>
      <c r="C1">
        <v>2006</v>
      </c>
      <c r="D1">
        <v>2007</v>
      </c>
      <c r="E1">
        <v>2008</v>
      </c>
      <c r="F1">
        <v>2009</v>
      </c>
      <c r="G1">
        <v>2010</v>
      </c>
      <c r="H1">
        <v>2011</v>
      </c>
      <c r="I1">
        <v>2012</v>
      </c>
      <c r="J1">
        <v>2013</v>
      </c>
      <c r="K1">
        <v>2014</v>
      </c>
      <c r="L1">
        <v>2015</v>
      </c>
    </row>
    <row r="2" spans="1:13" x14ac:dyDescent="0.25">
      <c r="A2" t="s">
        <v>100</v>
      </c>
      <c r="B2">
        <v>1</v>
      </c>
      <c r="C2" s="20" t="s">
        <v>2</v>
      </c>
      <c r="D2" s="21" t="s">
        <v>21</v>
      </c>
      <c r="E2" s="20" t="s">
        <v>97</v>
      </c>
      <c r="F2" s="22" t="s">
        <v>21</v>
      </c>
      <c r="G2" s="23" t="s">
        <v>22</v>
      </c>
      <c r="H2" s="21" t="s">
        <v>22</v>
      </c>
      <c r="I2" s="24" t="s">
        <v>21</v>
      </c>
      <c r="J2" s="25" t="s">
        <v>22</v>
      </c>
      <c r="K2" s="26" t="s">
        <v>21</v>
      </c>
      <c r="L2" s="21" t="s">
        <v>93</v>
      </c>
      <c r="M2" s="21"/>
    </row>
    <row r="3" spans="1:13" x14ac:dyDescent="0.25">
      <c r="A3" t="s">
        <v>101</v>
      </c>
      <c r="B3">
        <v>2</v>
      </c>
      <c r="C3" s="20" t="s">
        <v>3</v>
      </c>
      <c r="D3" s="21" t="s">
        <v>22</v>
      </c>
      <c r="E3" s="20" t="s">
        <v>98</v>
      </c>
      <c r="F3" s="22" t="s">
        <v>22</v>
      </c>
      <c r="G3" s="23" t="s">
        <v>21</v>
      </c>
      <c r="H3" s="21" t="s">
        <v>21</v>
      </c>
      <c r="I3" s="24" t="s">
        <v>22</v>
      </c>
      <c r="J3" s="25" t="s">
        <v>88</v>
      </c>
      <c r="K3" s="26" t="s">
        <v>78</v>
      </c>
      <c r="L3" s="21" t="s">
        <v>93</v>
      </c>
      <c r="M3" s="21"/>
    </row>
    <row r="4" spans="1:13" x14ac:dyDescent="0.25">
      <c r="A4" t="s">
        <v>102</v>
      </c>
      <c r="B4">
        <v>3</v>
      </c>
      <c r="C4" s="20" t="s">
        <v>4</v>
      </c>
      <c r="D4" s="21" t="s">
        <v>23</v>
      </c>
      <c r="E4" s="20" t="s">
        <v>99</v>
      </c>
      <c r="F4" s="22" t="s">
        <v>78</v>
      </c>
      <c r="G4" s="23" t="s">
        <v>78</v>
      </c>
      <c r="H4" s="21" t="s">
        <v>81</v>
      </c>
      <c r="I4" s="24" t="s">
        <v>21</v>
      </c>
      <c r="J4" s="25" t="s">
        <v>78</v>
      </c>
      <c r="K4" s="26" t="s">
        <v>28</v>
      </c>
      <c r="L4" s="21" t="s">
        <v>93</v>
      </c>
      <c r="M4" s="21"/>
    </row>
    <row r="5" spans="1:13" x14ac:dyDescent="0.25">
      <c r="A5">
        <v>37</v>
      </c>
      <c r="B5">
        <v>4</v>
      </c>
      <c r="C5" s="1" t="s">
        <v>6</v>
      </c>
      <c r="D5" t="s">
        <v>21</v>
      </c>
      <c r="E5" s="2" t="s">
        <v>33</v>
      </c>
      <c r="F5" s="3" t="s">
        <v>78</v>
      </c>
      <c r="G5" s="7" t="s">
        <v>28</v>
      </c>
      <c r="H5" t="s">
        <v>28</v>
      </c>
      <c r="I5" s="8" t="s">
        <v>22</v>
      </c>
      <c r="J5" s="10" t="s">
        <v>88</v>
      </c>
      <c r="K5" s="12" t="s">
        <v>81</v>
      </c>
      <c r="L5" t="s">
        <v>93</v>
      </c>
    </row>
    <row r="6" spans="1:13" x14ac:dyDescent="0.25">
      <c r="A6">
        <v>36</v>
      </c>
      <c r="B6">
        <v>5</v>
      </c>
      <c r="C6" s="1" t="s">
        <v>12</v>
      </c>
      <c r="D6" t="s">
        <v>22</v>
      </c>
      <c r="E6" s="2" t="s">
        <v>34</v>
      </c>
      <c r="F6" s="3" t="s">
        <v>22</v>
      </c>
      <c r="G6" s="7" t="s">
        <v>28</v>
      </c>
      <c r="H6" t="s">
        <v>78</v>
      </c>
      <c r="I6" s="8" t="s">
        <v>28</v>
      </c>
      <c r="J6" s="10" t="s">
        <v>78</v>
      </c>
      <c r="K6" s="12" t="s">
        <v>88</v>
      </c>
      <c r="L6" t="s">
        <v>93</v>
      </c>
    </row>
    <row r="7" spans="1:13" x14ac:dyDescent="0.25">
      <c r="A7">
        <v>35</v>
      </c>
      <c r="B7">
        <v>6</v>
      </c>
      <c r="C7" s="1" t="s">
        <v>8</v>
      </c>
      <c r="D7" t="s">
        <v>24</v>
      </c>
      <c r="E7" s="2" t="s">
        <v>35</v>
      </c>
      <c r="F7" s="3" t="s">
        <v>21</v>
      </c>
      <c r="G7" s="7" t="s">
        <v>78</v>
      </c>
      <c r="H7" t="s">
        <v>21</v>
      </c>
      <c r="I7" s="8" t="s">
        <v>25</v>
      </c>
      <c r="J7" s="10" t="s">
        <v>21</v>
      </c>
      <c r="K7" s="12" t="s">
        <v>81</v>
      </c>
      <c r="L7" t="s">
        <v>93</v>
      </c>
    </row>
    <row r="8" spans="1:13" x14ac:dyDescent="0.25">
      <c r="A8">
        <v>34</v>
      </c>
      <c r="B8">
        <v>7</v>
      </c>
      <c r="C8" s="1" t="s">
        <v>11</v>
      </c>
      <c r="D8" t="s">
        <v>25</v>
      </c>
      <c r="E8" s="2" t="s">
        <v>36</v>
      </c>
      <c r="F8" s="3" t="s">
        <v>23</v>
      </c>
      <c r="G8" s="7" t="s">
        <v>27</v>
      </c>
      <c r="H8" t="s">
        <v>79</v>
      </c>
      <c r="I8" s="8" t="s">
        <v>28</v>
      </c>
      <c r="J8" s="10" t="s">
        <v>21</v>
      </c>
      <c r="K8" s="12" t="s">
        <v>22</v>
      </c>
      <c r="L8" t="s">
        <v>93</v>
      </c>
    </row>
    <row r="9" spans="1:13" x14ac:dyDescent="0.25">
      <c r="A9">
        <v>33</v>
      </c>
      <c r="B9">
        <v>8</v>
      </c>
      <c r="C9" s="1" t="s">
        <v>9</v>
      </c>
      <c r="D9" t="s">
        <v>7</v>
      </c>
      <c r="E9" s="2" t="s">
        <v>37</v>
      </c>
      <c r="F9" s="3" t="s">
        <v>28</v>
      </c>
      <c r="G9" s="7" t="s">
        <v>21</v>
      </c>
      <c r="H9" t="s">
        <v>22</v>
      </c>
      <c r="I9" s="8" t="s">
        <v>78</v>
      </c>
      <c r="J9" s="10" t="s">
        <v>7</v>
      </c>
      <c r="K9" s="12" t="s">
        <v>78</v>
      </c>
      <c r="L9" t="s">
        <v>93</v>
      </c>
    </row>
    <row r="10" spans="1:13" x14ac:dyDescent="0.25">
      <c r="A10">
        <v>32</v>
      </c>
      <c r="B10">
        <v>9</v>
      </c>
      <c r="C10" s="1" t="s">
        <v>5</v>
      </c>
      <c r="D10" t="s">
        <v>13</v>
      </c>
      <c r="E10" s="2" t="s">
        <v>38</v>
      </c>
      <c r="F10" s="3" t="s">
        <v>28</v>
      </c>
      <c r="G10" s="7" t="s">
        <v>22</v>
      </c>
      <c r="H10" t="s">
        <v>78</v>
      </c>
      <c r="I10" s="27" t="s">
        <v>22</v>
      </c>
      <c r="J10" s="10" t="s">
        <v>86</v>
      </c>
      <c r="K10" s="33" t="s">
        <v>81</v>
      </c>
      <c r="L10" t="s">
        <v>93</v>
      </c>
    </row>
    <row r="11" spans="1:13" x14ac:dyDescent="0.25">
      <c r="A11">
        <v>31</v>
      </c>
      <c r="B11">
        <v>10</v>
      </c>
      <c r="C11" s="1" t="s">
        <v>10</v>
      </c>
      <c r="D11" t="s">
        <v>26</v>
      </c>
      <c r="E11" s="2" t="s">
        <v>39</v>
      </c>
      <c r="F11" s="3" t="s">
        <v>27</v>
      </c>
      <c r="G11" s="7" t="s">
        <v>13</v>
      </c>
      <c r="H11" t="s">
        <v>25</v>
      </c>
      <c r="I11" s="8" t="s">
        <v>13</v>
      </c>
      <c r="J11" s="10" t="s">
        <v>28</v>
      </c>
      <c r="K11" s="13" t="s">
        <v>82</v>
      </c>
      <c r="L11" t="s">
        <v>93</v>
      </c>
    </row>
    <row r="12" spans="1:13" x14ac:dyDescent="0.25">
      <c r="A12">
        <v>30</v>
      </c>
      <c r="B12">
        <v>11</v>
      </c>
      <c r="C12" s="1" t="s">
        <v>14</v>
      </c>
      <c r="D12" t="s">
        <v>27</v>
      </c>
      <c r="E12" s="2" t="s">
        <v>40</v>
      </c>
      <c r="F12" s="29" t="s">
        <v>22</v>
      </c>
      <c r="G12" s="30" t="s">
        <v>22</v>
      </c>
      <c r="H12" s="31" t="s">
        <v>22</v>
      </c>
      <c r="I12" s="8" t="s">
        <v>86</v>
      </c>
      <c r="J12" s="10" t="s">
        <v>28</v>
      </c>
      <c r="K12" s="13" t="s">
        <v>88</v>
      </c>
      <c r="L12" t="s">
        <v>93</v>
      </c>
    </row>
    <row r="13" spans="1:13" x14ac:dyDescent="0.25">
      <c r="A13">
        <v>29</v>
      </c>
      <c r="B13">
        <v>12</v>
      </c>
      <c r="C13" s="1" t="s">
        <v>17</v>
      </c>
      <c r="D13" t="s">
        <v>28</v>
      </c>
      <c r="E13" s="2" t="s">
        <v>41</v>
      </c>
      <c r="F13" s="3" t="s">
        <v>79</v>
      </c>
      <c r="G13" s="7" t="s">
        <v>26</v>
      </c>
      <c r="H13" t="s">
        <v>23</v>
      </c>
      <c r="I13" s="8" t="s">
        <v>87</v>
      </c>
      <c r="J13" s="10" t="s">
        <v>25</v>
      </c>
      <c r="K13" s="12" t="s">
        <v>32</v>
      </c>
      <c r="L13" t="s">
        <v>93</v>
      </c>
    </row>
    <row r="14" spans="1:13" x14ac:dyDescent="0.25">
      <c r="A14">
        <v>28</v>
      </c>
      <c r="B14">
        <v>13</v>
      </c>
      <c r="C14" s="1" t="s">
        <v>19</v>
      </c>
      <c r="D14" t="s">
        <v>29</v>
      </c>
      <c r="E14" s="2" t="s">
        <v>42</v>
      </c>
      <c r="F14" s="3" t="s">
        <v>7</v>
      </c>
      <c r="G14" s="7" t="s">
        <v>81</v>
      </c>
      <c r="H14" t="s">
        <v>83</v>
      </c>
      <c r="I14" s="8" t="s">
        <v>79</v>
      </c>
      <c r="J14" s="10" t="s">
        <v>79</v>
      </c>
      <c r="K14" s="13" t="s">
        <v>79</v>
      </c>
      <c r="L14" t="s">
        <v>93</v>
      </c>
    </row>
    <row r="15" spans="1:13" x14ac:dyDescent="0.25">
      <c r="A15">
        <v>27</v>
      </c>
      <c r="B15">
        <v>14</v>
      </c>
      <c r="C15" s="1" t="s">
        <v>20</v>
      </c>
      <c r="D15" t="s">
        <v>27</v>
      </c>
      <c r="E15" s="2" t="s">
        <v>43</v>
      </c>
      <c r="F15" s="3" t="s">
        <v>79</v>
      </c>
      <c r="G15" s="7" t="s">
        <v>23</v>
      </c>
      <c r="H15" t="s">
        <v>7</v>
      </c>
      <c r="I15" s="8" t="s">
        <v>78</v>
      </c>
      <c r="J15" s="10" t="s">
        <v>23</v>
      </c>
      <c r="K15" s="12" t="s">
        <v>79</v>
      </c>
      <c r="L15" t="s">
        <v>93</v>
      </c>
    </row>
    <row r="16" spans="1:13" x14ac:dyDescent="0.25">
      <c r="A16">
        <v>26</v>
      </c>
      <c r="B16">
        <v>15</v>
      </c>
      <c r="C16" s="1" t="s">
        <v>16</v>
      </c>
      <c r="D16" t="s">
        <v>30</v>
      </c>
      <c r="E16" s="2" t="s">
        <v>44</v>
      </c>
      <c r="F16" s="3" t="s">
        <v>23</v>
      </c>
      <c r="G16" s="7" t="s">
        <v>25</v>
      </c>
      <c r="H16" t="s">
        <v>23</v>
      </c>
      <c r="I16" s="8" t="s">
        <v>31</v>
      </c>
      <c r="J16" s="10" t="s">
        <v>22</v>
      </c>
      <c r="K16" s="12" t="s">
        <v>22</v>
      </c>
      <c r="L16" t="s">
        <v>93</v>
      </c>
    </row>
    <row r="17" spans="1:12" x14ac:dyDescent="0.25">
      <c r="A17">
        <v>25</v>
      </c>
      <c r="B17">
        <v>16</v>
      </c>
      <c r="C17" s="1" t="s">
        <v>15</v>
      </c>
      <c r="D17" t="s">
        <v>28</v>
      </c>
      <c r="E17" s="2" t="s">
        <v>45</v>
      </c>
      <c r="F17" s="3" t="s">
        <v>27</v>
      </c>
      <c r="G17" s="7" t="s">
        <v>79</v>
      </c>
      <c r="H17" t="s">
        <v>81</v>
      </c>
      <c r="I17" s="8" t="s">
        <v>7</v>
      </c>
      <c r="J17" s="10" t="s">
        <v>81</v>
      </c>
      <c r="K17" s="12" t="s">
        <v>86</v>
      </c>
      <c r="L17" t="s">
        <v>93</v>
      </c>
    </row>
    <row r="18" spans="1:12" x14ac:dyDescent="0.25">
      <c r="A18">
        <v>24</v>
      </c>
      <c r="B18">
        <v>17</v>
      </c>
      <c r="C18" s="1" t="s">
        <v>18</v>
      </c>
      <c r="D18" t="s">
        <v>25</v>
      </c>
      <c r="E18" s="2" t="s">
        <v>46</v>
      </c>
      <c r="F18" s="3" t="s">
        <v>32</v>
      </c>
      <c r="G18" s="7" t="s">
        <v>7</v>
      </c>
      <c r="H18" t="s">
        <v>82</v>
      </c>
      <c r="I18" s="8" t="s">
        <v>23</v>
      </c>
      <c r="J18" s="32" t="s">
        <v>22</v>
      </c>
      <c r="K18" s="12" t="s">
        <v>86</v>
      </c>
      <c r="L18" t="s">
        <v>93</v>
      </c>
    </row>
    <row r="19" spans="1:12" x14ac:dyDescent="0.25">
      <c r="A19">
        <v>23</v>
      </c>
      <c r="B19">
        <v>18</v>
      </c>
      <c r="D19" t="s">
        <v>31</v>
      </c>
      <c r="E19" s="2" t="s">
        <v>47</v>
      </c>
      <c r="F19" s="3" t="s">
        <v>80</v>
      </c>
      <c r="G19" s="7" t="s">
        <v>32</v>
      </c>
      <c r="H19" t="s">
        <v>25</v>
      </c>
      <c r="I19" s="8" t="s">
        <v>13</v>
      </c>
      <c r="J19" s="10" t="s">
        <v>31</v>
      </c>
      <c r="K19" s="13" t="s">
        <v>13</v>
      </c>
      <c r="L19" t="s">
        <v>93</v>
      </c>
    </row>
    <row r="20" spans="1:12" x14ac:dyDescent="0.25">
      <c r="A20">
        <v>22</v>
      </c>
      <c r="B20">
        <v>19</v>
      </c>
      <c r="D20" t="s">
        <v>32</v>
      </c>
      <c r="E20" s="2" t="s">
        <v>48</v>
      </c>
      <c r="F20" s="3" t="s">
        <v>29</v>
      </c>
      <c r="G20" s="7" t="s">
        <v>25</v>
      </c>
      <c r="H20" t="s">
        <v>29</v>
      </c>
      <c r="I20" s="8" t="s">
        <v>88</v>
      </c>
      <c r="J20" s="10" t="s">
        <v>29</v>
      </c>
      <c r="K20" s="12" t="s">
        <v>23</v>
      </c>
      <c r="L20" t="s">
        <v>93</v>
      </c>
    </row>
    <row r="21" spans="1:12" x14ac:dyDescent="0.25">
      <c r="A21">
        <v>21</v>
      </c>
      <c r="B21">
        <v>20</v>
      </c>
      <c r="D21" t="s">
        <v>26</v>
      </c>
      <c r="E21" s="2" t="s">
        <v>49</v>
      </c>
      <c r="F21" s="3" t="s">
        <v>32</v>
      </c>
      <c r="G21" s="7" t="s">
        <v>13</v>
      </c>
      <c r="H21" t="s">
        <v>80</v>
      </c>
      <c r="I21" s="8" t="s">
        <v>25</v>
      </c>
      <c r="J21" s="10" t="s">
        <v>26</v>
      </c>
      <c r="K21" s="12" t="s">
        <v>28</v>
      </c>
      <c r="L21" t="s">
        <v>93</v>
      </c>
    </row>
    <row r="22" spans="1:12" x14ac:dyDescent="0.25">
      <c r="A22">
        <v>20</v>
      </c>
      <c r="B22">
        <v>21</v>
      </c>
      <c r="D22" t="s">
        <v>30</v>
      </c>
      <c r="E22" s="2" t="s">
        <v>50</v>
      </c>
      <c r="F22" s="3" t="s">
        <v>80</v>
      </c>
      <c r="G22" s="7" t="s">
        <v>80</v>
      </c>
      <c r="H22" t="s">
        <v>79</v>
      </c>
      <c r="I22" s="8" t="s">
        <v>24</v>
      </c>
      <c r="J22" s="10" t="s">
        <v>25</v>
      </c>
      <c r="K22" s="13" t="s">
        <v>30</v>
      </c>
      <c r="L22" t="s">
        <v>93</v>
      </c>
    </row>
    <row r="23" spans="1:12" x14ac:dyDescent="0.25">
      <c r="A23">
        <v>19</v>
      </c>
      <c r="B23">
        <v>22</v>
      </c>
      <c r="D23" t="s">
        <v>13</v>
      </c>
      <c r="E23" s="2" t="s">
        <v>51</v>
      </c>
      <c r="F23" s="3" t="s">
        <v>26</v>
      </c>
      <c r="G23" s="7" t="s">
        <v>79</v>
      </c>
      <c r="H23" t="s">
        <v>29</v>
      </c>
      <c r="I23" s="8" t="s">
        <v>82</v>
      </c>
      <c r="J23" s="10" t="s">
        <v>80</v>
      </c>
      <c r="K23" s="13" t="s">
        <v>82</v>
      </c>
      <c r="L23" t="s">
        <v>93</v>
      </c>
    </row>
    <row r="24" spans="1:12" x14ac:dyDescent="0.25">
      <c r="A24">
        <v>18</v>
      </c>
      <c r="B24">
        <v>23</v>
      </c>
      <c r="D24" t="s">
        <v>32</v>
      </c>
      <c r="E24" s="2" t="s">
        <v>52</v>
      </c>
      <c r="F24" s="3" t="s">
        <v>26</v>
      </c>
      <c r="G24" s="7" t="s">
        <v>30</v>
      </c>
      <c r="H24" t="s">
        <v>31</v>
      </c>
      <c r="I24" s="8" t="s">
        <v>30</v>
      </c>
      <c r="J24" s="10" t="s">
        <v>79</v>
      </c>
      <c r="K24" s="12" t="s">
        <v>13</v>
      </c>
      <c r="L24" t="s">
        <v>93</v>
      </c>
    </row>
    <row r="25" spans="1:12" x14ac:dyDescent="0.25">
      <c r="A25">
        <v>17</v>
      </c>
      <c r="B25">
        <v>24</v>
      </c>
      <c r="E25" s="2" t="s">
        <v>53</v>
      </c>
      <c r="F25" s="3" t="s">
        <v>30</v>
      </c>
      <c r="G25" s="7" t="s">
        <v>80</v>
      </c>
      <c r="H25" t="s">
        <v>32</v>
      </c>
      <c r="I25" s="8" t="s">
        <v>80</v>
      </c>
      <c r="J25" s="10" t="s">
        <v>86</v>
      </c>
      <c r="K25" s="12" t="s">
        <v>80</v>
      </c>
      <c r="L25" t="s">
        <v>93</v>
      </c>
    </row>
    <row r="26" spans="1:12" x14ac:dyDescent="0.25">
      <c r="A26">
        <v>16</v>
      </c>
      <c r="B26">
        <v>25</v>
      </c>
      <c r="E26" s="2" t="s">
        <v>54</v>
      </c>
      <c r="F26" s="3" t="s">
        <v>30</v>
      </c>
      <c r="G26" s="7" t="s">
        <v>32</v>
      </c>
      <c r="H26" t="s">
        <v>32</v>
      </c>
      <c r="I26" s="8" t="s">
        <v>89</v>
      </c>
      <c r="J26" s="10" t="s">
        <v>90</v>
      </c>
      <c r="K26" s="12" t="s">
        <v>80</v>
      </c>
      <c r="L26" t="s">
        <v>93</v>
      </c>
    </row>
    <row r="27" spans="1:12" x14ac:dyDescent="0.25">
      <c r="A27">
        <v>15</v>
      </c>
      <c r="B27">
        <v>26</v>
      </c>
      <c r="E27" s="2" t="s">
        <v>55</v>
      </c>
      <c r="G27" s="7" t="s">
        <v>27</v>
      </c>
      <c r="H27" t="s">
        <v>27</v>
      </c>
      <c r="I27" s="8" t="s">
        <v>89</v>
      </c>
      <c r="J27" s="10" t="s">
        <v>82</v>
      </c>
      <c r="K27" s="12" t="s">
        <v>30</v>
      </c>
      <c r="L27" t="s">
        <v>93</v>
      </c>
    </row>
    <row r="28" spans="1:12" x14ac:dyDescent="0.25">
      <c r="A28">
        <v>14</v>
      </c>
      <c r="B28">
        <v>27</v>
      </c>
      <c r="E28" s="28" t="s">
        <v>56</v>
      </c>
      <c r="G28" s="7" t="s">
        <v>23</v>
      </c>
      <c r="H28" t="s">
        <v>82</v>
      </c>
      <c r="I28" s="8" t="s">
        <v>90</v>
      </c>
      <c r="J28" s="10" t="s">
        <v>29</v>
      </c>
      <c r="K28" s="13" t="s">
        <v>32</v>
      </c>
      <c r="L28" t="s">
        <v>93</v>
      </c>
    </row>
    <row r="29" spans="1:12" x14ac:dyDescent="0.25">
      <c r="A29">
        <v>13</v>
      </c>
      <c r="B29">
        <v>28</v>
      </c>
      <c r="G29" s="7" t="s">
        <v>29</v>
      </c>
      <c r="H29" t="s">
        <v>84</v>
      </c>
      <c r="I29" s="8" t="s">
        <v>80</v>
      </c>
      <c r="J29" s="10" t="s">
        <v>80</v>
      </c>
      <c r="K29" s="12" t="s">
        <v>25</v>
      </c>
      <c r="L29" t="s">
        <v>93</v>
      </c>
    </row>
    <row r="30" spans="1:12" x14ac:dyDescent="0.25">
      <c r="A30">
        <v>12</v>
      </c>
      <c r="B30">
        <v>29</v>
      </c>
      <c r="G30" s="7" t="s">
        <v>29</v>
      </c>
      <c r="H30" t="s">
        <v>85</v>
      </c>
      <c r="I30" s="27" t="s">
        <v>89</v>
      </c>
      <c r="J30" s="10" t="s">
        <v>26</v>
      </c>
      <c r="K30" s="12" t="s">
        <v>26</v>
      </c>
      <c r="L30" t="s">
        <v>93</v>
      </c>
    </row>
    <row r="31" spans="1:12" x14ac:dyDescent="0.25">
      <c r="A31">
        <v>11</v>
      </c>
      <c r="B31">
        <v>30</v>
      </c>
      <c r="G31" s="7" t="s">
        <v>82</v>
      </c>
      <c r="H31" t="s">
        <v>30</v>
      </c>
      <c r="I31" s="8" t="s">
        <v>91</v>
      </c>
      <c r="J31" s="32" t="s">
        <v>26</v>
      </c>
      <c r="K31" s="12" t="s">
        <v>26</v>
      </c>
      <c r="L31" t="s">
        <v>93</v>
      </c>
    </row>
    <row r="32" spans="1:12" x14ac:dyDescent="0.25">
      <c r="A32">
        <v>10</v>
      </c>
      <c r="B32">
        <v>31</v>
      </c>
      <c r="G32" s="7" t="s">
        <v>30</v>
      </c>
      <c r="J32" s="10" t="s">
        <v>30</v>
      </c>
      <c r="K32" s="12" t="s">
        <v>21</v>
      </c>
      <c r="L32" t="s">
        <v>93</v>
      </c>
    </row>
    <row r="33" spans="1:14" x14ac:dyDescent="0.25">
      <c r="A33">
        <v>9</v>
      </c>
      <c r="B33">
        <v>32</v>
      </c>
      <c r="G33" s="7" t="s">
        <v>26</v>
      </c>
      <c r="J33" s="10" t="s">
        <v>24</v>
      </c>
      <c r="L33" t="s">
        <v>93</v>
      </c>
    </row>
    <row r="34" spans="1:14" x14ac:dyDescent="0.25">
      <c r="A34">
        <v>8</v>
      </c>
      <c r="B34">
        <v>33</v>
      </c>
      <c r="L34" t="s">
        <v>93</v>
      </c>
    </row>
    <row r="35" spans="1:14" x14ac:dyDescent="0.25">
      <c r="A35">
        <v>7</v>
      </c>
      <c r="B35">
        <v>34</v>
      </c>
      <c r="L35" t="s">
        <v>93</v>
      </c>
    </row>
    <row r="36" spans="1:14" x14ac:dyDescent="0.25">
      <c r="A36">
        <v>6</v>
      </c>
      <c r="B36">
        <v>35</v>
      </c>
      <c r="L36" t="s">
        <v>93</v>
      </c>
    </row>
    <row r="37" spans="1:14" x14ac:dyDescent="0.25">
      <c r="A37">
        <v>5</v>
      </c>
      <c r="B37">
        <v>36</v>
      </c>
      <c r="L37" t="s">
        <v>93</v>
      </c>
    </row>
    <row r="38" spans="1:14" x14ac:dyDescent="0.25">
      <c r="A38">
        <v>4</v>
      </c>
      <c r="B38">
        <v>37</v>
      </c>
      <c r="L38" t="s">
        <v>93</v>
      </c>
    </row>
    <row r="39" spans="1:14" x14ac:dyDescent="0.25">
      <c r="A39">
        <v>3</v>
      </c>
      <c r="B39">
        <v>38</v>
      </c>
      <c r="L39" t="s">
        <v>93</v>
      </c>
    </row>
    <row r="40" spans="1:14" x14ac:dyDescent="0.25">
      <c r="A40">
        <v>2</v>
      </c>
      <c r="B40">
        <v>39</v>
      </c>
      <c r="L40" t="s">
        <v>93</v>
      </c>
    </row>
    <row r="41" spans="1:14" x14ac:dyDescent="0.25">
      <c r="A41">
        <v>1</v>
      </c>
      <c r="B41">
        <v>40</v>
      </c>
    </row>
    <row r="42" spans="1:14" x14ac:dyDescent="0.25">
      <c r="L42" t="s">
        <v>103</v>
      </c>
      <c r="M42" t="s">
        <v>104</v>
      </c>
      <c r="N42" t="s">
        <v>105</v>
      </c>
    </row>
    <row r="43" spans="1:14" x14ac:dyDescent="0.25">
      <c r="B43" t="s">
        <v>79</v>
      </c>
      <c r="E43">
        <v>63</v>
      </c>
      <c r="F43">
        <v>56</v>
      </c>
      <c r="G43">
        <v>44</v>
      </c>
      <c r="H43">
        <v>54</v>
      </c>
      <c r="I43">
        <v>57</v>
      </c>
      <c r="J43">
        <v>46</v>
      </c>
      <c r="K43">
        <v>55</v>
      </c>
      <c r="L43" s="34">
        <f>SUM(C43:K43)</f>
        <v>375</v>
      </c>
      <c r="M43">
        <v>14</v>
      </c>
      <c r="N43">
        <f>L43/M43</f>
        <v>26.785714285714285</v>
      </c>
    </row>
    <row r="44" spans="1:14" x14ac:dyDescent="0.25">
      <c r="B44" t="s">
        <v>21</v>
      </c>
      <c r="D44">
        <v>77</v>
      </c>
      <c r="E44">
        <v>76</v>
      </c>
      <c r="F44">
        <v>75</v>
      </c>
      <c r="G44">
        <v>72</v>
      </c>
      <c r="H44">
        <v>74</v>
      </c>
      <c r="I44">
        <v>78</v>
      </c>
      <c r="J44">
        <v>69</v>
      </c>
      <c r="K44">
        <v>50</v>
      </c>
      <c r="L44" s="34">
        <f t="shared" ref="L44:L64" si="0">SUM(C44:K44)</f>
        <v>571</v>
      </c>
      <c r="M44">
        <v>16</v>
      </c>
      <c r="N44">
        <f t="shared" ref="N44:N64" si="1">L44/M44</f>
        <v>35.6875</v>
      </c>
    </row>
    <row r="45" spans="1:14" x14ac:dyDescent="0.25">
      <c r="B45" t="s">
        <v>81</v>
      </c>
      <c r="G45">
        <v>28</v>
      </c>
      <c r="H45">
        <v>63</v>
      </c>
      <c r="J45">
        <v>25</v>
      </c>
      <c r="K45">
        <v>72</v>
      </c>
      <c r="L45" s="34">
        <f t="shared" si="0"/>
        <v>188</v>
      </c>
      <c r="M45">
        <v>6</v>
      </c>
      <c r="N45">
        <f t="shared" si="1"/>
        <v>31.333333333333332</v>
      </c>
    </row>
    <row r="46" spans="1:14" x14ac:dyDescent="0.25">
      <c r="B46" t="s">
        <v>86</v>
      </c>
      <c r="I46">
        <v>30</v>
      </c>
      <c r="J46">
        <v>49</v>
      </c>
      <c r="K46">
        <v>49</v>
      </c>
      <c r="L46" s="34">
        <f t="shared" si="0"/>
        <v>128</v>
      </c>
      <c r="M46">
        <v>5</v>
      </c>
      <c r="N46">
        <f t="shared" si="1"/>
        <v>25.6</v>
      </c>
    </row>
    <row r="47" spans="1:14" x14ac:dyDescent="0.25">
      <c r="B47" t="s">
        <v>82</v>
      </c>
      <c r="G47">
        <v>11</v>
      </c>
      <c r="H47">
        <v>38</v>
      </c>
      <c r="I47">
        <v>19</v>
      </c>
      <c r="J47">
        <v>15</v>
      </c>
      <c r="K47">
        <v>50</v>
      </c>
      <c r="L47" s="34">
        <f t="shared" si="0"/>
        <v>133</v>
      </c>
      <c r="M47">
        <v>7</v>
      </c>
      <c r="N47">
        <f t="shared" si="1"/>
        <v>19</v>
      </c>
    </row>
    <row r="48" spans="1:14" x14ac:dyDescent="0.25">
      <c r="B48" t="s">
        <v>88</v>
      </c>
      <c r="I48">
        <v>22</v>
      </c>
      <c r="J48">
        <v>76</v>
      </c>
      <c r="K48">
        <v>66</v>
      </c>
      <c r="L48" s="34">
        <f t="shared" si="0"/>
        <v>164</v>
      </c>
      <c r="M48">
        <v>5</v>
      </c>
      <c r="N48">
        <f t="shared" si="1"/>
        <v>32.799999999999997</v>
      </c>
    </row>
    <row r="49" spans="2:14" x14ac:dyDescent="0.25">
      <c r="B49" t="s">
        <v>23</v>
      </c>
      <c r="C49">
        <v>25</v>
      </c>
      <c r="D49">
        <v>38</v>
      </c>
      <c r="E49">
        <v>56</v>
      </c>
      <c r="F49">
        <v>60</v>
      </c>
      <c r="G49">
        <v>41</v>
      </c>
      <c r="H49">
        <v>55</v>
      </c>
      <c r="I49">
        <v>24</v>
      </c>
      <c r="J49">
        <v>27</v>
      </c>
      <c r="K49">
        <v>22</v>
      </c>
      <c r="L49" s="34">
        <f t="shared" si="0"/>
        <v>348</v>
      </c>
      <c r="M49">
        <v>13</v>
      </c>
      <c r="N49">
        <f t="shared" si="1"/>
        <v>26.76923076923077</v>
      </c>
    </row>
    <row r="50" spans="2:14" x14ac:dyDescent="0.25">
      <c r="B50" t="s">
        <v>31</v>
      </c>
      <c r="C50">
        <v>30</v>
      </c>
      <c r="D50">
        <v>23</v>
      </c>
      <c r="H50">
        <v>18</v>
      </c>
      <c r="I50">
        <v>26</v>
      </c>
      <c r="J50">
        <v>23</v>
      </c>
      <c r="L50" s="34">
        <f t="shared" si="0"/>
        <v>120</v>
      </c>
      <c r="M50">
        <v>5</v>
      </c>
      <c r="N50">
        <f t="shared" si="1"/>
        <v>24</v>
      </c>
    </row>
    <row r="51" spans="2:14" x14ac:dyDescent="0.25">
      <c r="B51" t="s">
        <v>28</v>
      </c>
      <c r="D51">
        <v>54</v>
      </c>
      <c r="E51">
        <v>60</v>
      </c>
      <c r="F51">
        <v>65</v>
      </c>
      <c r="G51">
        <v>73</v>
      </c>
      <c r="H51">
        <v>65</v>
      </c>
      <c r="I51">
        <v>70</v>
      </c>
      <c r="J51">
        <v>61</v>
      </c>
      <c r="K51">
        <v>59</v>
      </c>
      <c r="L51" s="34">
        <f t="shared" si="0"/>
        <v>507</v>
      </c>
      <c r="M51">
        <v>16</v>
      </c>
      <c r="N51">
        <f t="shared" si="1"/>
        <v>31.6875</v>
      </c>
    </row>
    <row r="52" spans="2:14" x14ac:dyDescent="0.25">
      <c r="B52" t="s">
        <v>78</v>
      </c>
      <c r="C52">
        <v>70</v>
      </c>
      <c r="E52">
        <v>69</v>
      </c>
      <c r="F52">
        <v>75</v>
      </c>
      <c r="G52">
        <v>73</v>
      </c>
      <c r="H52">
        <v>68</v>
      </c>
      <c r="I52">
        <v>60</v>
      </c>
      <c r="J52">
        <v>74</v>
      </c>
      <c r="K52">
        <v>72</v>
      </c>
      <c r="L52" s="34">
        <f t="shared" si="0"/>
        <v>561</v>
      </c>
      <c r="M52">
        <v>16</v>
      </c>
      <c r="N52">
        <f t="shared" si="1"/>
        <v>35.0625</v>
      </c>
    </row>
    <row r="53" spans="2:14" x14ac:dyDescent="0.25">
      <c r="B53" t="s">
        <v>90</v>
      </c>
      <c r="I53">
        <v>14</v>
      </c>
      <c r="J53">
        <v>16</v>
      </c>
      <c r="L53" s="34">
        <f t="shared" si="0"/>
        <v>30</v>
      </c>
      <c r="M53">
        <v>2</v>
      </c>
      <c r="N53">
        <f t="shared" si="1"/>
        <v>15</v>
      </c>
    </row>
    <row r="54" spans="2:14" x14ac:dyDescent="0.25">
      <c r="B54" t="s">
        <v>25</v>
      </c>
      <c r="C54">
        <v>39</v>
      </c>
      <c r="D54">
        <v>58</v>
      </c>
      <c r="E54">
        <v>63</v>
      </c>
      <c r="G54">
        <v>48</v>
      </c>
      <c r="H54">
        <v>54</v>
      </c>
      <c r="I54">
        <v>56</v>
      </c>
      <c r="J54">
        <v>49</v>
      </c>
      <c r="K54">
        <v>13</v>
      </c>
      <c r="L54" s="34">
        <f t="shared" si="0"/>
        <v>380</v>
      </c>
      <c r="M54">
        <v>14</v>
      </c>
      <c r="N54">
        <f t="shared" si="1"/>
        <v>27.142857142857142</v>
      </c>
    </row>
    <row r="55" spans="2:14" x14ac:dyDescent="0.25">
      <c r="B55" t="s">
        <v>22</v>
      </c>
      <c r="C55">
        <v>72</v>
      </c>
      <c r="D55">
        <v>75</v>
      </c>
      <c r="E55">
        <v>72</v>
      </c>
      <c r="F55">
        <v>66</v>
      </c>
      <c r="G55">
        <v>72</v>
      </c>
      <c r="H55">
        <v>73</v>
      </c>
      <c r="I55">
        <v>76</v>
      </c>
      <c r="J55">
        <v>66</v>
      </c>
      <c r="K55">
        <v>60</v>
      </c>
      <c r="L55" s="34">
        <f t="shared" si="0"/>
        <v>632</v>
      </c>
      <c r="M55">
        <v>18</v>
      </c>
      <c r="N55">
        <f t="shared" si="1"/>
        <v>35.111111111111114</v>
      </c>
    </row>
    <row r="56" spans="2:14" x14ac:dyDescent="0.25">
      <c r="B56" t="s">
        <v>7</v>
      </c>
      <c r="C56">
        <v>27</v>
      </c>
      <c r="D56">
        <v>33</v>
      </c>
      <c r="E56">
        <v>29</v>
      </c>
      <c r="F56">
        <v>28</v>
      </c>
      <c r="G56">
        <v>24</v>
      </c>
      <c r="H56">
        <v>27</v>
      </c>
      <c r="I56">
        <v>25</v>
      </c>
      <c r="J56">
        <v>33</v>
      </c>
      <c r="L56" s="34">
        <f t="shared" si="0"/>
        <v>226</v>
      </c>
      <c r="M56">
        <v>8</v>
      </c>
      <c r="N56">
        <f t="shared" si="1"/>
        <v>28.25</v>
      </c>
    </row>
    <row r="57" spans="2:14" x14ac:dyDescent="0.25">
      <c r="B57" t="s">
        <v>29</v>
      </c>
      <c r="D57">
        <v>28</v>
      </c>
      <c r="E57">
        <v>25</v>
      </c>
      <c r="F57">
        <v>22</v>
      </c>
      <c r="G57">
        <v>25</v>
      </c>
      <c r="H57">
        <v>41</v>
      </c>
      <c r="J57">
        <v>36</v>
      </c>
      <c r="L57" s="34">
        <f t="shared" si="0"/>
        <v>177</v>
      </c>
      <c r="M57">
        <v>9</v>
      </c>
      <c r="N57">
        <f t="shared" si="1"/>
        <v>19.666666666666668</v>
      </c>
    </row>
    <row r="58" spans="2:14" x14ac:dyDescent="0.25">
      <c r="B58" t="s">
        <v>27</v>
      </c>
      <c r="C58">
        <v>63</v>
      </c>
      <c r="D58">
        <v>57</v>
      </c>
      <c r="E58">
        <v>39</v>
      </c>
      <c r="F58">
        <v>56</v>
      </c>
      <c r="G58">
        <v>49</v>
      </c>
      <c r="H58">
        <v>15</v>
      </c>
      <c r="L58" s="34">
        <f t="shared" si="0"/>
        <v>279</v>
      </c>
      <c r="M58">
        <v>11</v>
      </c>
      <c r="N58">
        <f t="shared" si="1"/>
        <v>25.363636363636363</v>
      </c>
    </row>
    <row r="59" spans="2:14" x14ac:dyDescent="0.25">
      <c r="B59" t="s">
        <v>26</v>
      </c>
      <c r="C59">
        <f>24+29</f>
        <v>53</v>
      </c>
      <c r="D59">
        <v>52</v>
      </c>
      <c r="E59">
        <v>40</v>
      </c>
      <c r="F59">
        <v>38</v>
      </c>
      <c r="G59">
        <v>38</v>
      </c>
      <c r="I59">
        <v>31</v>
      </c>
      <c r="J59">
        <v>33</v>
      </c>
      <c r="K59">
        <v>33</v>
      </c>
      <c r="L59" s="34">
        <f t="shared" si="0"/>
        <v>318</v>
      </c>
      <c r="M59">
        <v>16</v>
      </c>
      <c r="N59">
        <f t="shared" si="1"/>
        <v>19.875</v>
      </c>
    </row>
    <row r="60" spans="2:14" x14ac:dyDescent="0.25">
      <c r="B60" t="s">
        <v>24</v>
      </c>
      <c r="D60">
        <v>35</v>
      </c>
      <c r="E60">
        <v>18</v>
      </c>
      <c r="I60">
        <v>22</v>
      </c>
      <c r="J60">
        <v>9</v>
      </c>
      <c r="L60" s="34">
        <f t="shared" si="0"/>
        <v>84</v>
      </c>
      <c r="M60">
        <v>4</v>
      </c>
      <c r="N60">
        <f t="shared" si="1"/>
        <v>21</v>
      </c>
    </row>
    <row r="61" spans="2:14" x14ac:dyDescent="0.25">
      <c r="B61" t="s">
        <v>13</v>
      </c>
      <c r="C61">
        <v>28</v>
      </c>
      <c r="D61">
        <v>51</v>
      </c>
      <c r="E61">
        <v>42</v>
      </c>
      <c r="G61">
        <v>52</v>
      </c>
      <c r="I61">
        <v>54</v>
      </c>
      <c r="K61">
        <v>41</v>
      </c>
      <c r="L61" s="34">
        <f t="shared" si="0"/>
        <v>268</v>
      </c>
      <c r="M61">
        <v>11</v>
      </c>
      <c r="N61">
        <f t="shared" si="1"/>
        <v>24.363636363636363</v>
      </c>
    </row>
    <row r="62" spans="2:14" x14ac:dyDescent="0.25">
      <c r="B62" t="s">
        <v>80</v>
      </c>
      <c r="F62">
        <v>43</v>
      </c>
      <c r="G62">
        <v>37</v>
      </c>
      <c r="H62">
        <v>34</v>
      </c>
      <c r="I62">
        <v>30</v>
      </c>
      <c r="J62">
        <v>32</v>
      </c>
      <c r="K62">
        <v>33</v>
      </c>
      <c r="L62" s="34">
        <f t="shared" si="0"/>
        <v>209</v>
      </c>
      <c r="M62">
        <v>12</v>
      </c>
      <c r="N62">
        <f t="shared" si="1"/>
        <v>17.416666666666668</v>
      </c>
    </row>
    <row r="63" spans="2:14" x14ac:dyDescent="0.25">
      <c r="B63" t="s">
        <v>30</v>
      </c>
      <c r="C63">
        <v>69</v>
      </c>
      <c r="D63">
        <v>46</v>
      </c>
      <c r="E63">
        <v>22</v>
      </c>
      <c r="F63">
        <v>33</v>
      </c>
      <c r="G63">
        <v>28</v>
      </c>
      <c r="H63">
        <v>23</v>
      </c>
      <c r="I63">
        <v>29</v>
      </c>
      <c r="J63">
        <v>10</v>
      </c>
      <c r="K63">
        <v>35</v>
      </c>
      <c r="L63" s="34">
        <f t="shared" si="0"/>
        <v>295</v>
      </c>
      <c r="M63">
        <v>17</v>
      </c>
      <c r="N63">
        <f t="shared" si="1"/>
        <v>17.352941176470587</v>
      </c>
    </row>
    <row r="64" spans="2:14" x14ac:dyDescent="0.25">
      <c r="B64" t="s">
        <v>32</v>
      </c>
      <c r="C64">
        <v>68</v>
      </c>
      <c r="D64">
        <v>40</v>
      </c>
      <c r="E64">
        <v>41</v>
      </c>
      <c r="F64">
        <v>55</v>
      </c>
      <c r="G64">
        <v>39</v>
      </c>
      <c r="H64">
        <v>33</v>
      </c>
      <c r="K64">
        <v>43</v>
      </c>
      <c r="L64" s="34">
        <f t="shared" si="0"/>
        <v>319</v>
      </c>
      <c r="M64">
        <v>14</v>
      </c>
      <c r="N64">
        <f t="shared" si="1"/>
        <v>22.785714285714285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workbookViewId="0">
      <selection activeCell="Q1" sqref="Q1:Q22"/>
    </sheetView>
  </sheetViews>
  <sheetFormatPr defaultRowHeight="15" x14ac:dyDescent="0.25"/>
  <cols>
    <col min="1" max="1" width="17.85546875" customWidth="1"/>
  </cols>
  <sheetData>
    <row r="1" spans="1:17" x14ac:dyDescent="0.25">
      <c r="A1" t="s">
        <v>25</v>
      </c>
      <c r="B1">
        <v>39</v>
      </c>
      <c r="C1">
        <v>58</v>
      </c>
      <c r="D1">
        <v>63</v>
      </c>
      <c r="F1">
        <v>48</v>
      </c>
      <c r="G1">
        <v>54</v>
      </c>
      <c r="H1">
        <v>56</v>
      </c>
      <c r="I1">
        <v>49</v>
      </c>
      <c r="J1">
        <v>13</v>
      </c>
      <c r="K1">
        <v>380</v>
      </c>
      <c r="L1">
        <v>14</v>
      </c>
      <c r="M1">
        <v>27.142857142857142</v>
      </c>
      <c r="O1">
        <f>1*5</f>
        <v>5</v>
      </c>
      <c r="Q1">
        <f>(K1+N1+O1+P1)/L1</f>
        <v>27.5</v>
      </c>
    </row>
    <row r="2" spans="1:17" x14ac:dyDescent="0.25">
      <c r="A2" t="s">
        <v>32</v>
      </c>
      <c r="B2">
        <v>68</v>
      </c>
      <c r="C2">
        <v>40</v>
      </c>
      <c r="D2">
        <v>41</v>
      </c>
      <c r="E2">
        <v>55</v>
      </c>
      <c r="F2">
        <v>39</v>
      </c>
      <c r="G2">
        <v>33</v>
      </c>
      <c r="J2">
        <v>43</v>
      </c>
      <c r="K2">
        <v>319</v>
      </c>
      <c r="L2">
        <v>14</v>
      </c>
      <c r="M2">
        <v>22.785714285714285</v>
      </c>
      <c r="Q2">
        <f>(K2+N2+O2+P2)/L2</f>
        <v>22.785714285714285</v>
      </c>
    </row>
    <row r="3" spans="1:17" x14ac:dyDescent="0.25">
      <c r="A3" t="s">
        <v>23</v>
      </c>
      <c r="B3">
        <v>25</v>
      </c>
      <c r="C3">
        <v>38</v>
      </c>
      <c r="D3">
        <v>56</v>
      </c>
      <c r="E3">
        <v>60</v>
      </c>
      <c r="F3">
        <v>41</v>
      </c>
      <c r="G3">
        <v>55</v>
      </c>
      <c r="H3">
        <v>24</v>
      </c>
      <c r="I3">
        <v>27</v>
      </c>
      <c r="J3">
        <v>22</v>
      </c>
      <c r="K3">
        <v>348</v>
      </c>
      <c r="L3">
        <v>13</v>
      </c>
      <c r="M3">
        <v>26.76923076923077</v>
      </c>
      <c r="P3">
        <v>3</v>
      </c>
      <c r="Q3">
        <f>(K3+N3+O3+P3)/L3</f>
        <v>27</v>
      </c>
    </row>
    <row r="4" spans="1:17" x14ac:dyDescent="0.25">
      <c r="A4" t="s">
        <v>88</v>
      </c>
      <c r="H4">
        <v>22</v>
      </c>
      <c r="I4">
        <v>76</v>
      </c>
      <c r="J4">
        <v>66</v>
      </c>
      <c r="K4">
        <v>164</v>
      </c>
      <c r="L4">
        <v>5</v>
      </c>
      <c r="M4">
        <v>32.799999999999997</v>
      </c>
      <c r="O4">
        <f>1*5</f>
        <v>5</v>
      </c>
      <c r="Q4">
        <f>(K4+N4+O4+P4)/L4</f>
        <v>33.799999999999997</v>
      </c>
    </row>
    <row r="5" spans="1:17" x14ac:dyDescent="0.25">
      <c r="A5" t="s">
        <v>26</v>
      </c>
      <c r="B5">
        <v>53</v>
      </c>
      <c r="C5">
        <v>52</v>
      </c>
      <c r="D5">
        <v>40</v>
      </c>
      <c r="E5">
        <v>38</v>
      </c>
      <c r="F5">
        <v>38</v>
      </c>
      <c r="H5">
        <v>31</v>
      </c>
      <c r="I5">
        <v>33</v>
      </c>
      <c r="J5">
        <v>33</v>
      </c>
      <c r="K5">
        <v>318</v>
      </c>
      <c r="L5">
        <v>16</v>
      </c>
      <c r="M5">
        <v>19.875</v>
      </c>
      <c r="Q5">
        <f>(K5+N5+O5+P5)/L5</f>
        <v>19.875</v>
      </c>
    </row>
    <row r="6" spans="1:17" x14ac:dyDescent="0.25">
      <c r="A6" t="s">
        <v>79</v>
      </c>
      <c r="D6">
        <v>63</v>
      </c>
      <c r="E6">
        <v>56</v>
      </c>
      <c r="F6">
        <v>44</v>
      </c>
      <c r="G6">
        <v>54</v>
      </c>
      <c r="H6">
        <v>57</v>
      </c>
      <c r="I6">
        <v>46</v>
      </c>
      <c r="J6">
        <v>55</v>
      </c>
      <c r="K6">
        <v>375</v>
      </c>
      <c r="L6">
        <v>14</v>
      </c>
      <c r="M6">
        <v>26.785714285714285</v>
      </c>
      <c r="Q6">
        <f>(K6+N6+O6+P6)/L6</f>
        <v>26.785714285714285</v>
      </c>
    </row>
    <row r="7" spans="1:17" x14ac:dyDescent="0.25">
      <c r="A7" t="s">
        <v>29</v>
      </c>
      <c r="C7">
        <v>28</v>
      </c>
      <c r="D7">
        <v>25</v>
      </c>
      <c r="E7">
        <v>22</v>
      </c>
      <c r="F7">
        <v>25</v>
      </c>
      <c r="G7">
        <v>41</v>
      </c>
      <c r="I7">
        <v>36</v>
      </c>
      <c r="K7">
        <v>177</v>
      </c>
      <c r="L7">
        <v>9</v>
      </c>
      <c r="M7">
        <v>19.666666666666668</v>
      </c>
      <c r="Q7">
        <f>(K7+N7+O7+P7)/L7</f>
        <v>19.666666666666668</v>
      </c>
    </row>
    <row r="8" spans="1:17" x14ac:dyDescent="0.25">
      <c r="A8" t="s">
        <v>81</v>
      </c>
      <c r="F8">
        <v>28</v>
      </c>
      <c r="G8">
        <v>63</v>
      </c>
      <c r="I8">
        <v>25</v>
      </c>
      <c r="J8">
        <v>72</v>
      </c>
      <c r="K8">
        <v>188</v>
      </c>
      <c r="L8">
        <v>6</v>
      </c>
      <c r="M8">
        <v>31.333333333333332</v>
      </c>
      <c r="P8">
        <v>3</v>
      </c>
      <c r="Q8">
        <f>(K8+N8+O8+P8)/L8</f>
        <v>31.833333333333332</v>
      </c>
    </row>
    <row r="9" spans="1:17" x14ac:dyDescent="0.25">
      <c r="A9" t="s">
        <v>22</v>
      </c>
      <c r="B9">
        <v>72</v>
      </c>
      <c r="C9">
        <v>75</v>
      </c>
      <c r="D9">
        <v>72</v>
      </c>
      <c r="E9">
        <v>66</v>
      </c>
      <c r="F9">
        <v>72</v>
      </c>
      <c r="G9">
        <v>73</v>
      </c>
      <c r="H9">
        <v>76</v>
      </c>
      <c r="I9">
        <v>66</v>
      </c>
      <c r="J9">
        <v>60</v>
      </c>
      <c r="K9">
        <v>632</v>
      </c>
      <c r="L9">
        <v>18</v>
      </c>
      <c r="M9">
        <v>35.111111111111114</v>
      </c>
      <c r="N9">
        <f>4*7</f>
        <v>28</v>
      </c>
      <c r="O9">
        <f>3*5</f>
        <v>15</v>
      </c>
      <c r="P9">
        <v>3</v>
      </c>
      <c r="Q9">
        <f>(K9+N9+O9+P9)/L9</f>
        <v>37.666666666666664</v>
      </c>
    </row>
    <row r="10" spans="1:17" x14ac:dyDescent="0.25">
      <c r="A10" t="s">
        <v>24</v>
      </c>
      <c r="C10">
        <v>35</v>
      </c>
      <c r="D10">
        <v>18</v>
      </c>
      <c r="H10">
        <v>22</v>
      </c>
      <c r="I10">
        <v>9</v>
      </c>
      <c r="K10">
        <v>84</v>
      </c>
      <c r="L10">
        <v>4</v>
      </c>
      <c r="M10">
        <v>21</v>
      </c>
      <c r="Q10">
        <f>(K10+N10+O10+P10)/L10</f>
        <v>21</v>
      </c>
    </row>
    <row r="11" spans="1:17" x14ac:dyDescent="0.25">
      <c r="A11" t="s">
        <v>90</v>
      </c>
      <c r="H11">
        <v>14</v>
      </c>
      <c r="I11">
        <v>16</v>
      </c>
      <c r="K11">
        <v>30</v>
      </c>
      <c r="L11">
        <v>2</v>
      </c>
      <c r="M11">
        <v>15</v>
      </c>
      <c r="Q11">
        <f>(K11+N11+O11+P11)/L11</f>
        <v>15</v>
      </c>
    </row>
    <row r="12" spans="1:17" x14ac:dyDescent="0.25">
      <c r="A12" t="s">
        <v>86</v>
      </c>
      <c r="H12">
        <v>30</v>
      </c>
      <c r="I12">
        <v>49</v>
      </c>
      <c r="J12">
        <v>49</v>
      </c>
      <c r="K12">
        <v>128</v>
      </c>
      <c r="L12">
        <v>5</v>
      </c>
      <c r="M12">
        <v>25.6</v>
      </c>
      <c r="Q12">
        <f>(K12+N12+O12+P12)/L12</f>
        <v>25.6</v>
      </c>
    </row>
    <row r="13" spans="1:17" x14ac:dyDescent="0.25">
      <c r="A13" t="s">
        <v>82</v>
      </c>
      <c r="F13">
        <v>11</v>
      </c>
      <c r="G13">
        <v>38</v>
      </c>
      <c r="H13">
        <v>19</v>
      </c>
      <c r="I13">
        <v>15</v>
      </c>
      <c r="J13">
        <v>50</v>
      </c>
      <c r="K13">
        <v>133</v>
      </c>
      <c r="L13">
        <v>7</v>
      </c>
      <c r="M13">
        <v>19</v>
      </c>
      <c r="Q13">
        <f>(K13+N13+O13+P13)/L13</f>
        <v>19</v>
      </c>
    </row>
    <row r="14" spans="1:17" x14ac:dyDescent="0.25">
      <c r="A14" t="s">
        <v>30</v>
      </c>
      <c r="B14">
        <v>69</v>
      </c>
      <c r="C14">
        <v>46</v>
      </c>
      <c r="D14">
        <v>22</v>
      </c>
      <c r="E14">
        <v>33</v>
      </c>
      <c r="F14">
        <v>28</v>
      </c>
      <c r="G14">
        <v>23</v>
      </c>
      <c r="H14">
        <v>29</v>
      </c>
      <c r="I14">
        <v>10</v>
      </c>
      <c r="J14">
        <v>35</v>
      </c>
      <c r="K14">
        <v>295</v>
      </c>
      <c r="L14">
        <v>17</v>
      </c>
      <c r="M14">
        <v>17.352941176470587</v>
      </c>
      <c r="P14">
        <v>3</v>
      </c>
      <c r="Q14">
        <f>(K14+N14+O14+P14)/L14</f>
        <v>17.529411764705884</v>
      </c>
    </row>
    <row r="15" spans="1:17" x14ac:dyDescent="0.25">
      <c r="A15" t="s">
        <v>21</v>
      </c>
      <c r="C15">
        <v>77</v>
      </c>
      <c r="D15">
        <v>76</v>
      </c>
      <c r="E15">
        <v>75</v>
      </c>
      <c r="F15">
        <v>72</v>
      </c>
      <c r="G15">
        <v>74</v>
      </c>
      <c r="H15">
        <v>78</v>
      </c>
      <c r="I15">
        <v>69</v>
      </c>
      <c r="J15">
        <v>50</v>
      </c>
      <c r="K15">
        <v>571</v>
      </c>
      <c r="L15">
        <v>16</v>
      </c>
      <c r="M15">
        <v>35.6875</v>
      </c>
      <c r="N15">
        <f>5*7</f>
        <v>35</v>
      </c>
      <c r="O15">
        <f>2*5</f>
        <v>10</v>
      </c>
      <c r="P15">
        <v>3</v>
      </c>
      <c r="Q15">
        <f>(K15+N15+O15+P15)/L15</f>
        <v>38.6875</v>
      </c>
    </row>
    <row r="16" spans="1:17" x14ac:dyDescent="0.25">
      <c r="A16" t="s">
        <v>27</v>
      </c>
      <c r="B16">
        <v>63</v>
      </c>
      <c r="C16">
        <v>57</v>
      </c>
      <c r="D16">
        <v>39</v>
      </c>
      <c r="E16">
        <v>56</v>
      </c>
      <c r="F16">
        <v>49</v>
      </c>
      <c r="G16">
        <v>15</v>
      </c>
      <c r="K16">
        <v>279</v>
      </c>
      <c r="L16">
        <v>11</v>
      </c>
      <c r="M16">
        <v>25.363636363636363</v>
      </c>
      <c r="Q16">
        <f>(K16+N16+O16+P16)/L16</f>
        <v>25.363636363636363</v>
      </c>
    </row>
    <row r="17" spans="1:17" x14ac:dyDescent="0.25">
      <c r="A17" t="s">
        <v>7</v>
      </c>
      <c r="B17">
        <v>27</v>
      </c>
      <c r="C17">
        <v>33</v>
      </c>
      <c r="D17">
        <v>29</v>
      </c>
      <c r="E17">
        <v>28</v>
      </c>
      <c r="F17">
        <v>24</v>
      </c>
      <c r="G17">
        <v>27</v>
      </c>
      <c r="H17">
        <v>25</v>
      </c>
      <c r="I17">
        <v>33</v>
      </c>
      <c r="K17">
        <v>226</v>
      </c>
      <c r="L17">
        <v>8</v>
      </c>
      <c r="M17">
        <v>28.25</v>
      </c>
      <c r="Q17">
        <f>(K17+N17+O17+P17)/L17</f>
        <v>28.25</v>
      </c>
    </row>
    <row r="18" spans="1:17" x14ac:dyDescent="0.25">
      <c r="A18" t="s">
        <v>80</v>
      </c>
      <c r="E18">
        <v>43</v>
      </c>
      <c r="F18">
        <v>37</v>
      </c>
      <c r="G18">
        <v>34</v>
      </c>
      <c r="H18">
        <v>30</v>
      </c>
      <c r="I18">
        <v>32</v>
      </c>
      <c r="J18">
        <v>33</v>
      </c>
      <c r="K18">
        <v>209</v>
      </c>
      <c r="L18">
        <v>12</v>
      </c>
      <c r="M18">
        <v>17.416666666666668</v>
      </c>
      <c r="Q18">
        <f>(K18+N18+O18+P18)/L18</f>
        <v>17.416666666666668</v>
      </c>
    </row>
    <row r="19" spans="1:17" x14ac:dyDescent="0.25">
      <c r="A19" t="s">
        <v>13</v>
      </c>
      <c r="B19">
        <v>28</v>
      </c>
      <c r="C19">
        <v>51</v>
      </c>
      <c r="D19">
        <v>42</v>
      </c>
      <c r="F19">
        <v>52</v>
      </c>
      <c r="H19">
        <v>54</v>
      </c>
      <c r="J19">
        <v>41</v>
      </c>
      <c r="K19">
        <v>268</v>
      </c>
      <c r="L19">
        <v>11</v>
      </c>
      <c r="M19">
        <v>24.363636363636363</v>
      </c>
      <c r="Q19">
        <f>(K19+N19+O19+P19)/L19</f>
        <v>24.363636363636363</v>
      </c>
    </row>
    <row r="20" spans="1:17" x14ac:dyDescent="0.25">
      <c r="A20" t="s">
        <v>28</v>
      </c>
      <c r="C20">
        <v>54</v>
      </c>
      <c r="D20">
        <v>60</v>
      </c>
      <c r="E20">
        <v>65</v>
      </c>
      <c r="F20">
        <v>73</v>
      </c>
      <c r="G20">
        <v>65</v>
      </c>
      <c r="H20">
        <v>70</v>
      </c>
      <c r="I20">
        <v>61</v>
      </c>
      <c r="J20">
        <v>59</v>
      </c>
      <c r="K20">
        <v>507</v>
      </c>
      <c r="L20">
        <v>16</v>
      </c>
      <c r="M20">
        <v>31.6875</v>
      </c>
      <c r="P20">
        <v>3</v>
      </c>
      <c r="Q20">
        <f>(K20+N20+O20+P20)/L20</f>
        <v>31.875</v>
      </c>
    </row>
    <row r="21" spans="1:17" x14ac:dyDescent="0.25">
      <c r="A21" t="s">
        <v>31</v>
      </c>
      <c r="B21">
        <v>30</v>
      </c>
      <c r="C21">
        <v>23</v>
      </c>
      <c r="G21">
        <v>18</v>
      </c>
      <c r="H21">
        <v>26</v>
      </c>
      <c r="I21">
        <v>23</v>
      </c>
      <c r="K21">
        <v>120</v>
      </c>
      <c r="L21">
        <v>5</v>
      </c>
      <c r="M21">
        <v>24</v>
      </c>
      <c r="Q21">
        <f>(K21+N21+O21+P21)/L21</f>
        <v>24</v>
      </c>
    </row>
    <row r="22" spans="1:17" x14ac:dyDescent="0.25">
      <c r="A22" t="s">
        <v>78</v>
      </c>
      <c r="B22">
        <v>70</v>
      </c>
      <c r="D22">
        <v>69</v>
      </c>
      <c r="E22">
        <v>75</v>
      </c>
      <c r="F22">
        <v>73</v>
      </c>
      <c r="G22">
        <v>68</v>
      </c>
      <c r="H22">
        <v>60</v>
      </c>
      <c r="I22">
        <v>74</v>
      </c>
      <c r="J22">
        <v>72</v>
      </c>
      <c r="K22">
        <v>561</v>
      </c>
      <c r="L22">
        <v>16</v>
      </c>
      <c r="M22">
        <v>35.0625</v>
      </c>
      <c r="O22">
        <f>2*5</f>
        <v>10</v>
      </c>
      <c r="P22">
        <v>9</v>
      </c>
      <c r="Q22">
        <f>(K22+N22+O22+P22)/L22</f>
        <v>36.25</v>
      </c>
    </row>
    <row r="23" spans="1:17" x14ac:dyDescent="0.25">
      <c r="K23" t="s">
        <v>103</v>
      </c>
      <c r="L23" t="s">
        <v>104</v>
      </c>
      <c r="M23" t="s">
        <v>105</v>
      </c>
      <c r="N23" s="31">
        <v>1</v>
      </c>
      <c r="O23" s="31">
        <v>2</v>
      </c>
      <c r="P23" s="31">
        <v>3</v>
      </c>
    </row>
  </sheetData>
  <sortState ref="A1:Q23">
    <sortCondition ref="A2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E7" sqref="E7"/>
    </sheetView>
  </sheetViews>
  <sheetFormatPr defaultRowHeight="15" x14ac:dyDescent="0.25"/>
  <cols>
    <col min="1" max="1" width="18.5703125" customWidth="1"/>
    <col min="4" max="4" width="14.28515625" customWidth="1"/>
  </cols>
  <sheetData>
    <row r="1" spans="1:4" x14ac:dyDescent="0.25">
      <c r="B1" t="s">
        <v>108</v>
      </c>
      <c r="C1" t="s">
        <v>109</v>
      </c>
      <c r="D1" t="s">
        <v>110</v>
      </c>
    </row>
    <row r="2" spans="1:4" x14ac:dyDescent="0.25">
      <c r="A2" s="39" t="s">
        <v>22</v>
      </c>
      <c r="B2">
        <v>37.666666666666664</v>
      </c>
      <c r="C2">
        <v>39.200000000000003</v>
      </c>
      <c r="D2" s="38">
        <f>(B2+C2)/2</f>
        <v>38.433333333333337</v>
      </c>
    </row>
    <row r="3" spans="1:4" x14ac:dyDescent="0.25">
      <c r="A3" s="40" t="s">
        <v>21</v>
      </c>
      <c r="B3">
        <v>38.6875</v>
      </c>
      <c r="C3">
        <v>35.555555555555557</v>
      </c>
      <c r="D3" s="38">
        <f>(B3+C3)/2</f>
        <v>37.121527777777779</v>
      </c>
    </row>
    <row r="4" spans="1:4" x14ac:dyDescent="0.25">
      <c r="A4" s="39" t="s">
        <v>78</v>
      </c>
      <c r="B4">
        <v>36.25</v>
      </c>
      <c r="C4">
        <v>34.333333333333336</v>
      </c>
      <c r="D4" s="38">
        <f>(B4+C4)/2</f>
        <v>35.291666666666671</v>
      </c>
    </row>
    <row r="5" spans="1:4" x14ac:dyDescent="0.25">
      <c r="A5" s="39" t="s">
        <v>28</v>
      </c>
      <c r="B5">
        <v>31.875</v>
      </c>
      <c r="C5">
        <v>34.25</v>
      </c>
      <c r="D5" s="38">
        <f>(B5+C5)/2</f>
        <v>33.0625</v>
      </c>
    </row>
    <row r="6" spans="1:4" x14ac:dyDescent="0.25">
      <c r="A6" s="40" t="s">
        <v>81</v>
      </c>
      <c r="B6">
        <v>31.833333333333332</v>
      </c>
      <c r="C6">
        <v>30.75</v>
      </c>
      <c r="D6" s="38">
        <f>(B6+C6)/2</f>
        <v>31.291666666666664</v>
      </c>
    </row>
    <row r="7" spans="1:4" x14ac:dyDescent="0.25">
      <c r="A7" s="40" t="s">
        <v>88</v>
      </c>
      <c r="B7">
        <v>33.799999999999997</v>
      </c>
      <c r="C7">
        <v>25.571428571428573</v>
      </c>
      <c r="D7" s="38">
        <f>(B7+C7)/2</f>
        <v>29.685714285714283</v>
      </c>
    </row>
    <row r="8" spans="1:4" x14ac:dyDescent="0.25">
      <c r="A8" s="39" t="s">
        <v>7</v>
      </c>
      <c r="B8">
        <v>28.25</v>
      </c>
      <c r="C8">
        <v>27.875</v>
      </c>
      <c r="D8" s="38">
        <f>(B8+C8)/2</f>
        <v>28.0625</v>
      </c>
    </row>
    <row r="9" spans="1:4" x14ac:dyDescent="0.25">
      <c r="A9" s="39" t="s">
        <v>25</v>
      </c>
      <c r="B9">
        <v>27.5</v>
      </c>
      <c r="C9">
        <v>27.533333333333335</v>
      </c>
      <c r="D9" s="38">
        <f>(B9+C9)/2</f>
        <v>27.516666666666666</v>
      </c>
    </row>
    <row r="10" spans="1:4" x14ac:dyDescent="0.25">
      <c r="A10" s="39" t="s">
        <v>23</v>
      </c>
      <c r="B10">
        <v>27</v>
      </c>
      <c r="C10">
        <v>26.642857142857142</v>
      </c>
      <c r="D10" s="38">
        <f>(B10+C10)/2</f>
        <v>26.821428571428569</v>
      </c>
    </row>
    <row r="11" spans="1:4" x14ac:dyDescent="0.25">
      <c r="A11" s="40" t="s">
        <v>79</v>
      </c>
      <c r="B11">
        <v>26.785714285714285</v>
      </c>
      <c r="C11">
        <v>25.933333333333334</v>
      </c>
      <c r="D11" s="38">
        <f>(B11+C11)/2</f>
        <v>26.359523809523807</v>
      </c>
    </row>
    <row r="12" spans="1:4" x14ac:dyDescent="0.25">
      <c r="A12" s="39" t="s">
        <v>27</v>
      </c>
      <c r="B12">
        <v>25.363636363636363</v>
      </c>
      <c r="C12">
        <v>27.2</v>
      </c>
      <c r="D12" s="38">
        <f>(B12+C12)/2</f>
        <v>26.281818181818181</v>
      </c>
    </row>
    <row r="13" spans="1:4" x14ac:dyDescent="0.25">
      <c r="A13" s="40" t="s">
        <v>86</v>
      </c>
      <c r="B13">
        <v>25.6</v>
      </c>
      <c r="C13">
        <v>24.857142857142858</v>
      </c>
      <c r="D13" s="38">
        <f>(B13+C13)/2</f>
        <v>25.228571428571428</v>
      </c>
    </row>
    <row r="14" spans="1:4" x14ac:dyDescent="0.25">
      <c r="A14" s="39" t="s">
        <v>31</v>
      </c>
      <c r="B14">
        <v>24</v>
      </c>
      <c r="C14">
        <v>26</v>
      </c>
      <c r="D14" s="38">
        <f>(B14+C14)/2</f>
        <v>25</v>
      </c>
    </row>
    <row r="15" spans="1:4" x14ac:dyDescent="0.25">
      <c r="A15" s="41" t="s">
        <v>13</v>
      </c>
      <c r="B15">
        <v>24.363636363636363</v>
      </c>
      <c r="C15">
        <v>25.307692307692307</v>
      </c>
      <c r="D15" s="38">
        <f>(B15+C15)/2</f>
        <v>24.835664335664333</v>
      </c>
    </row>
    <row r="16" spans="1:4" x14ac:dyDescent="0.25">
      <c r="A16" s="41" t="s">
        <v>32</v>
      </c>
      <c r="B16">
        <v>22.785714285714285</v>
      </c>
      <c r="C16">
        <v>24.6875</v>
      </c>
      <c r="D16" s="38">
        <f>(B16+C16)/2</f>
        <v>23.736607142857142</v>
      </c>
    </row>
    <row r="17" spans="1:4" x14ac:dyDescent="0.25">
      <c r="A17" s="39" t="s">
        <v>29</v>
      </c>
      <c r="B17">
        <v>19.666666666666668</v>
      </c>
      <c r="C17">
        <v>23.777777777777779</v>
      </c>
      <c r="D17" s="38">
        <f>(B17+C17)/2</f>
        <v>21.722222222222221</v>
      </c>
    </row>
    <row r="18" spans="1:4" x14ac:dyDescent="0.25">
      <c r="A18" s="41" t="s">
        <v>24</v>
      </c>
      <c r="B18">
        <v>21</v>
      </c>
      <c r="C18">
        <v>21.2</v>
      </c>
      <c r="D18" s="38">
        <f>(B18+C18)/2</f>
        <v>21.1</v>
      </c>
    </row>
    <row r="19" spans="1:4" x14ac:dyDescent="0.25">
      <c r="A19" s="41" t="s">
        <v>26</v>
      </c>
      <c r="B19">
        <v>19.875</v>
      </c>
      <c r="C19">
        <v>20.352941176470587</v>
      </c>
      <c r="D19" s="38">
        <f>(B19+C19)/2</f>
        <v>20.113970588235293</v>
      </c>
    </row>
    <row r="20" spans="1:4" x14ac:dyDescent="0.25">
      <c r="A20" s="40" t="s">
        <v>82</v>
      </c>
      <c r="B20">
        <v>19</v>
      </c>
      <c r="C20">
        <v>20.375</v>
      </c>
      <c r="D20" s="38">
        <f>(B20+C20)/2</f>
        <v>19.6875</v>
      </c>
    </row>
    <row r="21" spans="1:4" x14ac:dyDescent="0.25">
      <c r="A21" s="41" t="s">
        <v>30</v>
      </c>
      <c r="B21">
        <v>17.529411764705884</v>
      </c>
      <c r="C21">
        <v>19.9375</v>
      </c>
      <c r="D21" s="38">
        <f>(B21+C21)/2</f>
        <v>18.733455882352942</v>
      </c>
    </row>
    <row r="22" spans="1:4" x14ac:dyDescent="0.25">
      <c r="A22" s="41" t="s">
        <v>80</v>
      </c>
      <c r="B22">
        <v>17.416666666666668</v>
      </c>
      <c r="C22">
        <v>18.928571428571427</v>
      </c>
      <c r="D22" s="38">
        <f>(B22+C22)/2</f>
        <v>18.172619047619047</v>
      </c>
    </row>
    <row r="23" spans="1:4" x14ac:dyDescent="0.25">
      <c r="A23" s="39" t="s">
        <v>90</v>
      </c>
      <c r="B23">
        <v>15</v>
      </c>
      <c r="C23">
        <v>16.5</v>
      </c>
      <c r="D23" s="38">
        <f>(B23+C23)/2</f>
        <v>15.75</v>
      </c>
    </row>
  </sheetData>
  <sortState ref="A2:D23">
    <sortCondition descending="1" ref="D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6" sqref="B6"/>
    </sheetView>
  </sheetViews>
  <sheetFormatPr defaultRowHeight="15" x14ac:dyDescent="0.25"/>
  <cols>
    <col min="2" max="2" width="15.7109375" customWidth="1"/>
    <col min="3" max="3" width="21.28515625" customWidth="1"/>
    <col min="4" max="4" width="14.5703125" customWidth="1"/>
    <col min="5" max="5" width="26.5703125" customWidth="1"/>
    <col min="6" max="6" width="17" customWidth="1"/>
    <col min="7" max="7" width="15.7109375" customWidth="1"/>
    <col min="8" max="8" width="17.140625" customWidth="1"/>
    <col min="9" max="9" width="23.28515625" customWidth="1"/>
    <col min="10" max="10" width="19.28515625" customWidth="1"/>
    <col min="11" max="11" width="26.42578125" customWidth="1"/>
    <col min="12" max="12" width="14.42578125" customWidth="1"/>
  </cols>
  <sheetData>
    <row r="1" spans="1:12" x14ac:dyDescent="0.25">
      <c r="A1" s="4" t="s">
        <v>1</v>
      </c>
      <c r="B1" s="4" t="s">
        <v>0</v>
      </c>
      <c r="C1" s="4">
        <v>2006</v>
      </c>
      <c r="D1" s="4">
        <v>2007</v>
      </c>
      <c r="E1" s="4">
        <v>2008</v>
      </c>
      <c r="F1" s="4">
        <v>2009</v>
      </c>
      <c r="G1" s="4">
        <v>2010</v>
      </c>
      <c r="H1" s="4">
        <v>2011</v>
      </c>
      <c r="I1" s="4">
        <v>2012</v>
      </c>
      <c r="J1" s="4">
        <v>2013</v>
      </c>
      <c r="K1" s="4">
        <v>2014</v>
      </c>
      <c r="L1" s="4">
        <v>2015</v>
      </c>
    </row>
    <row r="2" spans="1:12" x14ac:dyDescent="0.25">
      <c r="A2" s="4" t="s">
        <v>100</v>
      </c>
      <c r="B2" s="4">
        <v>1</v>
      </c>
      <c r="C2" s="35" t="s">
        <v>2</v>
      </c>
      <c r="D2" s="35" t="s">
        <v>22</v>
      </c>
      <c r="E2" s="35" t="s">
        <v>97</v>
      </c>
      <c r="F2" s="36" t="s">
        <v>78</v>
      </c>
      <c r="G2" s="23" t="s">
        <v>22</v>
      </c>
      <c r="H2" s="21" t="s">
        <v>22</v>
      </c>
      <c r="I2" s="36" t="s">
        <v>21</v>
      </c>
      <c r="J2" s="37" t="s">
        <v>22</v>
      </c>
      <c r="K2" s="36" t="s">
        <v>21</v>
      </c>
      <c r="L2" s="35" t="s">
        <v>78</v>
      </c>
    </row>
    <row r="3" spans="1:12" x14ac:dyDescent="0.25">
      <c r="A3" s="4" t="s">
        <v>101</v>
      </c>
      <c r="B3" s="4">
        <v>2</v>
      </c>
      <c r="C3" s="35" t="s">
        <v>3</v>
      </c>
      <c r="D3" s="35" t="s">
        <v>21</v>
      </c>
      <c r="E3" s="35" t="s">
        <v>106</v>
      </c>
      <c r="F3" s="36" t="s">
        <v>22</v>
      </c>
      <c r="G3" s="23" t="s">
        <v>21</v>
      </c>
      <c r="H3" s="21" t="s">
        <v>22</v>
      </c>
      <c r="I3" s="36" t="s">
        <v>28</v>
      </c>
      <c r="J3" s="37" t="s">
        <v>22</v>
      </c>
      <c r="K3" s="36" t="s">
        <v>28</v>
      </c>
      <c r="L3" s="35" t="s">
        <v>22</v>
      </c>
    </row>
    <row r="4" spans="1:12" x14ac:dyDescent="0.25">
      <c r="A4" s="4" t="s">
        <v>102</v>
      </c>
      <c r="B4" s="4">
        <v>3</v>
      </c>
      <c r="C4" s="35" t="s">
        <v>4</v>
      </c>
      <c r="D4" s="35" t="s">
        <v>22</v>
      </c>
      <c r="E4" s="35" t="s">
        <v>107</v>
      </c>
      <c r="F4" s="36" t="s">
        <v>21</v>
      </c>
      <c r="G4" s="23" t="s">
        <v>28</v>
      </c>
      <c r="H4" s="21" t="s">
        <v>81</v>
      </c>
      <c r="I4" s="36" t="s">
        <v>25</v>
      </c>
      <c r="J4" s="37" t="s">
        <v>78</v>
      </c>
      <c r="K4" s="36" t="s">
        <v>78</v>
      </c>
      <c r="L4" s="35" t="s">
        <v>23</v>
      </c>
    </row>
    <row r="5" spans="1:12" x14ac:dyDescent="0.25">
      <c r="A5" s="4">
        <v>37</v>
      </c>
      <c r="B5" s="4">
        <v>4</v>
      </c>
      <c r="C5" s="4" t="s">
        <v>5</v>
      </c>
      <c r="D5" s="4" t="s">
        <v>23</v>
      </c>
      <c r="E5" s="5" t="s">
        <v>57</v>
      </c>
      <c r="F5" s="6" t="s">
        <v>28</v>
      </c>
      <c r="G5" s="7" t="s">
        <v>78</v>
      </c>
      <c r="H5" t="s">
        <v>78</v>
      </c>
      <c r="I5" s="9" t="s">
        <v>22</v>
      </c>
      <c r="J5" s="11" t="s">
        <v>78</v>
      </c>
      <c r="K5" s="14" t="s">
        <v>81</v>
      </c>
      <c r="L5" s="4" t="s">
        <v>21</v>
      </c>
    </row>
    <row r="6" spans="1:12" x14ac:dyDescent="0.25">
      <c r="A6" s="4">
        <v>36</v>
      </c>
      <c r="B6" s="4">
        <v>5</v>
      </c>
      <c r="C6" s="4" t="s">
        <v>6</v>
      </c>
      <c r="D6" s="4" t="s">
        <v>21</v>
      </c>
      <c r="E6" s="5" t="s">
        <v>58</v>
      </c>
      <c r="F6" s="6" t="s">
        <v>78</v>
      </c>
      <c r="G6" s="7" t="s">
        <v>28</v>
      </c>
      <c r="H6" t="s">
        <v>21</v>
      </c>
      <c r="I6" s="9" t="s">
        <v>22</v>
      </c>
      <c r="J6" s="11" t="s">
        <v>88</v>
      </c>
      <c r="K6" s="14" t="s">
        <v>32</v>
      </c>
      <c r="L6" s="4" t="s">
        <v>81</v>
      </c>
    </row>
    <row r="7" spans="1:12" x14ac:dyDescent="0.25">
      <c r="A7" s="4">
        <v>35</v>
      </c>
      <c r="B7" s="4">
        <v>6</v>
      </c>
      <c r="C7" s="4" t="s">
        <v>7</v>
      </c>
      <c r="D7" s="4" t="s">
        <v>24</v>
      </c>
      <c r="E7" s="5" t="s">
        <v>59</v>
      </c>
      <c r="F7" s="6" t="s">
        <v>23</v>
      </c>
      <c r="G7" s="7" t="s">
        <v>13</v>
      </c>
      <c r="H7" t="s">
        <v>21</v>
      </c>
      <c r="I7" s="9" t="s">
        <v>87</v>
      </c>
      <c r="J7" s="11" t="s">
        <v>79</v>
      </c>
      <c r="K7" s="14" t="s">
        <v>82</v>
      </c>
      <c r="L7" s="4" t="s">
        <v>32</v>
      </c>
    </row>
    <row r="8" spans="1:12" x14ac:dyDescent="0.25">
      <c r="A8" s="4">
        <v>34</v>
      </c>
      <c r="B8" s="4">
        <v>7</v>
      </c>
      <c r="C8" s="4" t="s">
        <v>8</v>
      </c>
      <c r="D8" s="4" t="s">
        <v>25</v>
      </c>
      <c r="E8" s="5" t="s">
        <v>60</v>
      </c>
      <c r="F8" s="6" t="s">
        <v>22</v>
      </c>
      <c r="G8" s="7" t="s">
        <v>22</v>
      </c>
      <c r="H8" t="s">
        <v>28</v>
      </c>
      <c r="I8" s="9" t="s">
        <v>21</v>
      </c>
      <c r="J8" s="11" t="s">
        <v>88</v>
      </c>
      <c r="K8" s="14" t="s">
        <v>92</v>
      </c>
      <c r="L8" s="4" t="s">
        <v>13</v>
      </c>
    </row>
    <row r="9" spans="1:12" x14ac:dyDescent="0.25">
      <c r="A9" s="4">
        <v>33</v>
      </c>
      <c r="B9" s="4">
        <v>8</v>
      </c>
      <c r="C9" s="4" t="s">
        <v>9</v>
      </c>
      <c r="D9" s="4" t="s">
        <v>7</v>
      </c>
      <c r="E9" s="5" t="s">
        <v>61</v>
      </c>
      <c r="F9" s="6" t="s">
        <v>27</v>
      </c>
      <c r="G9" s="7" t="s">
        <v>26</v>
      </c>
      <c r="H9" t="s">
        <v>81</v>
      </c>
      <c r="I9" s="9" t="s">
        <v>28</v>
      </c>
      <c r="J9" s="11" t="s">
        <v>86</v>
      </c>
      <c r="K9" s="14" t="s">
        <v>79</v>
      </c>
      <c r="L9" s="4" t="s">
        <v>86</v>
      </c>
    </row>
    <row r="10" spans="1:12" x14ac:dyDescent="0.25">
      <c r="A10" s="4">
        <v>32</v>
      </c>
      <c r="B10" s="4">
        <v>9</v>
      </c>
      <c r="C10" s="4" t="s">
        <v>10</v>
      </c>
      <c r="D10" s="4" t="s">
        <v>13</v>
      </c>
      <c r="E10" s="5" t="s">
        <v>62</v>
      </c>
      <c r="F10" s="6" t="s">
        <v>21</v>
      </c>
      <c r="G10" s="7" t="s">
        <v>27</v>
      </c>
      <c r="H10" t="s">
        <v>79</v>
      </c>
      <c r="I10" s="9" t="s">
        <v>22</v>
      </c>
      <c r="J10" s="11" t="s">
        <v>25</v>
      </c>
      <c r="K10" s="14" t="s">
        <v>22</v>
      </c>
      <c r="L10" s="4" t="s">
        <v>78</v>
      </c>
    </row>
    <row r="11" spans="1:12" x14ac:dyDescent="0.25">
      <c r="A11" s="4">
        <v>31</v>
      </c>
      <c r="B11" s="4">
        <v>10</v>
      </c>
      <c r="C11" s="4" t="s">
        <v>11</v>
      </c>
      <c r="D11" s="4" t="s">
        <v>26</v>
      </c>
      <c r="E11" s="5" t="s">
        <v>63</v>
      </c>
      <c r="F11" s="6" t="s">
        <v>28</v>
      </c>
      <c r="G11" s="7" t="s">
        <v>25</v>
      </c>
      <c r="H11" t="s">
        <v>78</v>
      </c>
      <c r="I11" s="9" t="s">
        <v>79</v>
      </c>
      <c r="J11" s="11" t="s">
        <v>28</v>
      </c>
      <c r="K11" s="14" t="s">
        <v>81</v>
      </c>
      <c r="L11" s="4" t="s">
        <v>13</v>
      </c>
    </row>
    <row r="12" spans="1:12" x14ac:dyDescent="0.25">
      <c r="A12" s="4">
        <v>30</v>
      </c>
      <c r="B12" s="4">
        <v>11</v>
      </c>
      <c r="C12" s="4" t="s">
        <v>12</v>
      </c>
      <c r="D12" s="4" t="s">
        <v>28</v>
      </c>
      <c r="E12" s="5" t="s">
        <v>64</v>
      </c>
      <c r="F12" s="6" t="s">
        <v>79</v>
      </c>
      <c r="G12" s="7" t="s">
        <v>21</v>
      </c>
      <c r="H12" s="16" t="s">
        <v>22</v>
      </c>
      <c r="I12" s="9" t="s">
        <v>89</v>
      </c>
      <c r="J12" s="11" t="s">
        <v>23</v>
      </c>
      <c r="K12" s="14" t="s">
        <v>88</v>
      </c>
      <c r="L12" s="4" t="s">
        <v>28</v>
      </c>
    </row>
    <row r="13" spans="1:12" x14ac:dyDescent="0.25">
      <c r="A13" s="4">
        <v>29</v>
      </c>
      <c r="B13" s="4">
        <v>12</v>
      </c>
      <c r="C13" s="4" t="s">
        <v>13</v>
      </c>
      <c r="D13" s="4" t="s">
        <v>29</v>
      </c>
      <c r="E13" s="5" t="s">
        <v>41</v>
      </c>
      <c r="F13" s="6" t="s">
        <v>7</v>
      </c>
      <c r="G13" s="7" t="s">
        <v>23</v>
      </c>
      <c r="H13" t="s">
        <v>25</v>
      </c>
      <c r="I13" s="9" t="s">
        <v>78</v>
      </c>
      <c r="J13" s="11" t="s">
        <v>25</v>
      </c>
      <c r="K13" s="14" t="s">
        <v>78</v>
      </c>
      <c r="L13" s="4" t="s">
        <v>32</v>
      </c>
    </row>
    <row r="14" spans="1:12" x14ac:dyDescent="0.25">
      <c r="A14" s="4">
        <v>28</v>
      </c>
      <c r="B14" s="4">
        <v>13</v>
      </c>
      <c r="C14" s="4" t="s">
        <v>14</v>
      </c>
      <c r="D14" s="4" t="s">
        <v>27</v>
      </c>
      <c r="E14" s="5" t="s">
        <v>65</v>
      </c>
      <c r="F14" s="6" t="s">
        <v>29</v>
      </c>
      <c r="G14" s="7" t="s">
        <v>80</v>
      </c>
      <c r="H14" t="s">
        <v>23</v>
      </c>
      <c r="I14" s="9" t="s">
        <v>13</v>
      </c>
      <c r="J14" s="11" t="s">
        <v>21</v>
      </c>
      <c r="K14" s="14" t="s">
        <v>79</v>
      </c>
      <c r="L14" s="4" t="s">
        <v>80</v>
      </c>
    </row>
    <row r="15" spans="1:12" x14ac:dyDescent="0.25">
      <c r="A15" s="4">
        <v>27</v>
      </c>
      <c r="B15" s="4">
        <v>14</v>
      </c>
      <c r="C15" s="4" t="s">
        <v>15</v>
      </c>
      <c r="D15" s="4" t="s">
        <v>27</v>
      </c>
      <c r="E15" s="5" t="s">
        <v>66</v>
      </c>
      <c r="F15" s="6" t="s">
        <v>22</v>
      </c>
      <c r="G15" s="15" t="s">
        <v>22</v>
      </c>
      <c r="H15" t="s">
        <v>7</v>
      </c>
      <c r="I15" s="9" t="s">
        <v>31</v>
      </c>
      <c r="J15" s="11" t="s">
        <v>7</v>
      </c>
      <c r="K15" s="14" t="s">
        <v>28</v>
      </c>
      <c r="L15" s="4" t="s">
        <v>22</v>
      </c>
    </row>
    <row r="16" spans="1:12" x14ac:dyDescent="0.25">
      <c r="A16" s="4">
        <v>26</v>
      </c>
      <c r="B16" s="4">
        <v>15</v>
      </c>
      <c r="C16" s="4" t="s">
        <v>16</v>
      </c>
      <c r="D16" s="4" t="s">
        <v>28</v>
      </c>
      <c r="E16" s="5" t="s">
        <v>67</v>
      </c>
      <c r="F16" s="6" t="s">
        <v>27</v>
      </c>
      <c r="G16" s="7" t="s">
        <v>78</v>
      </c>
      <c r="H16" t="s">
        <v>31</v>
      </c>
      <c r="I16" s="9" t="s">
        <v>86</v>
      </c>
      <c r="J16" s="11" t="s">
        <v>31</v>
      </c>
      <c r="K16" s="19" t="s">
        <v>81</v>
      </c>
      <c r="L16" s="4" t="s">
        <v>25</v>
      </c>
    </row>
    <row r="17" spans="1:12" x14ac:dyDescent="0.25">
      <c r="A17" s="4">
        <v>25</v>
      </c>
      <c r="B17" s="4">
        <v>16</v>
      </c>
      <c r="C17" s="4" t="s">
        <v>17</v>
      </c>
      <c r="D17" s="4" t="s">
        <v>30</v>
      </c>
      <c r="E17" s="5" t="s">
        <v>68</v>
      </c>
      <c r="F17" s="6" t="s">
        <v>32</v>
      </c>
      <c r="G17" s="7" t="s">
        <v>82</v>
      </c>
      <c r="H17" t="s">
        <v>29</v>
      </c>
      <c r="I17" s="9" t="s">
        <v>78</v>
      </c>
      <c r="J17" s="11" t="s">
        <v>81</v>
      </c>
      <c r="K17" s="14" t="s">
        <v>30</v>
      </c>
      <c r="L17" s="4" t="s">
        <v>82</v>
      </c>
    </row>
    <row r="18" spans="1:12" x14ac:dyDescent="0.25">
      <c r="A18" s="4">
        <v>24</v>
      </c>
      <c r="B18" s="4">
        <v>17</v>
      </c>
      <c r="C18" s="4" t="s">
        <v>18</v>
      </c>
      <c r="D18" s="4" t="s">
        <v>25</v>
      </c>
      <c r="E18" s="5" t="s">
        <v>69</v>
      </c>
      <c r="F18" s="6" t="s">
        <v>80</v>
      </c>
      <c r="G18" s="7" t="s">
        <v>81</v>
      </c>
      <c r="H18" t="s">
        <v>29</v>
      </c>
      <c r="I18" s="9" t="s">
        <v>23</v>
      </c>
      <c r="J18" s="11" t="s">
        <v>29</v>
      </c>
      <c r="K18" s="14" t="s">
        <v>80</v>
      </c>
      <c r="L18" s="4" t="s">
        <v>88</v>
      </c>
    </row>
    <row r="19" spans="1:12" x14ac:dyDescent="0.25">
      <c r="A19" s="4">
        <v>23</v>
      </c>
      <c r="B19" s="4">
        <v>18</v>
      </c>
      <c r="C19" s="4"/>
      <c r="D19" s="4" t="s">
        <v>31</v>
      </c>
      <c r="E19" s="5" t="s">
        <v>70</v>
      </c>
      <c r="F19" s="6" t="s">
        <v>23</v>
      </c>
      <c r="G19" s="7" t="s">
        <v>30</v>
      </c>
      <c r="H19" t="s">
        <v>82</v>
      </c>
      <c r="I19" s="9" t="s">
        <v>24</v>
      </c>
      <c r="J19" s="11" t="s">
        <v>29</v>
      </c>
      <c r="K19" s="14" t="s">
        <v>86</v>
      </c>
      <c r="L19" s="4" t="s">
        <v>79</v>
      </c>
    </row>
    <row r="20" spans="1:12" x14ac:dyDescent="0.25">
      <c r="A20" s="4">
        <v>22</v>
      </c>
      <c r="B20" s="4">
        <v>19</v>
      </c>
      <c r="C20" s="4"/>
      <c r="D20" s="4" t="s">
        <v>32</v>
      </c>
      <c r="E20" s="5" t="s">
        <v>71</v>
      </c>
      <c r="F20" s="6" t="s">
        <v>79</v>
      </c>
      <c r="G20" s="7" t="s">
        <v>29</v>
      </c>
      <c r="H20" t="s">
        <v>32</v>
      </c>
      <c r="I20" s="9" t="s">
        <v>7</v>
      </c>
      <c r="J20" s="11" t="s">
        <v>26</v>
      </c>
      <c r="K20" s="14" t="s">
        <v>88</v>
      </c>
      <c r="L20" s="4" t="s">
        <v>80</v>
      </c>
    </row>
    <row r="21" spans="1:12" x14ac:dyDescent="0.25">
      <c r="A21" s="4">
        <v>21</v>
      </c>
      <c r="B21" s="4">
        <v>20</v>
      </c>
      <c r="C21" s="4"/>
      <c r="D21" s="4" t="s">
        <v>30</v>
      </c>
      <c r="E21" s="5" t="s">
        <v>72</v>
      </c>
      <c r="F21" s="6" t="s">
        <v>26</v>
      </c>
      <c r="G21" s="7" t="s">
        <v>7</v>
      </c>
      <c r="H21" t="s">
        <v>80</v>
      </c>
      <c r="I21" s="9" t="s">
        <v>80</v>
      </c>
      <c r="J21" s="11" t="s">
        <v>28</v>
      </c>
      <c r="K21" s="14" t="s">
        <v>86</v>
      </c>
      <c r="L21" s="4" t="s">
        <v>24</v>
      </c>
    </row>
    <row r="22" spans="1:12" x14ac:dyDescent="0.25">
      <c r="A22" s="4">
        <v>20</v>
      </c>
      <c r="B22" s="4">
        <v>21</v>
      </c>
      <c r="C22" s="4"/>
      <c r="D22" s="4" t="s">
        <v>26</v>
      </c>
      <c r="E22" s="5" t="s">
        <v>73</v>
      </c>
      <c r="F22" s="6" t="s">
        <v>32</v>
      </c>
      <c r="G22" s="7" t="s">
        <v>13</v>
      </c>
      <c r="H22" t="s">
        <v>83</v>
      </c>
      <c r="I22" s="9" t="s">
        <v>13</v>
      </c>
      <c r="J22" s="11" t="s">
        <v>21</v>
      </c>
      <c r="K22" s="14" t="s">
        <v>30</v>
      </c>
      <c r="L22" s="4" t="s">
        <v>86</v>
      </c>
    </row>
    <row r="23" spans="1:12" x14ac:dyDescent="0.25">
      <c r="A23" s="4">
        <v>19</v>
      </c>
      <c r="B23" s="4">
        <v>22</v>
      </c>
      <c r="C23" s="4"/>
      <c r="D23" s="4" t="s">
        <v>13</v>
      </c>
      <c r="E23" s="5" t="s">
        <v>74</v>
      </c>
      <c r="F23" s="6" t="s">
        <v>30</v>
      </c>
      <c r="G23" s="7" t="s">
        <v>29</v>
      </c>
      <c r="H23" t="s">
        <v>27</v>
      </c>
      <c r="I23" s="9" t="s">
        <v>25</v>
      </c>
      <c r="J23" s="11" t="s">
        <v>26</v>
      </c>
      <c r="K23" s="14" t="s">
        <v>13</v>
      </c>
      <c r="L23" s="4" t="s">
        <v>81</v>
      </c>
    </row>
    <row r="24" spans="1:12" x14ac:dyDescent="0.25">
      <c r="A24" s="4">
        <v>18</v>
      </c>
      <c r="B24" s="4">
        <v>23</v>
      </c>
      <c r="C24" s="4"/>
      <c r="D24" s="4" t="s">
        <v>32</v>
      </c>
      <c r="E24" s="5" t="s">
        <v>52</v>
      </c>
      <c r="F24" s="6" t="s">
        <v>26</v>
      </c>
      <c r="G24" s="7" t="s">
        <v>79</v>
      </c>
      <c r="H24" t="s">
        <v>32</v>
      </c>
      <c r="I24" s="9" t="s">
        <v>88</v>
      </c>
      <c r="J24" s="11" t="s">
        <v>86</v>
      </c>
      <c r="K24" s="14" t="s">
        <v>32</v>
      </c>
      <c r="L24" s="4" t="s">
        <v>21</v>
      </c>
    </row>
    <row r="25" spans="1:12" x14ac:dyDescent="0.25">
      <c r="A25" s="4">
        <v>17</v>
      </c>
      <c r="B25" s="4">
        <v>24</v>
      </c>
      <c r="C25" s="4"/>
      <c r="D25" s="4"/>
      <c r="E25" s="5" t="s">
        <v>75</v>
      </c>
      <c r="F25" s="6" t="s">
        <v>80</v>
      </c>
      <c r="G25" s="7" t="s">
        <v>32</v>
      </c>
      <c r="H25" t="s">
        <v>23</v>
      </c>
      <c r="I25" s="9" t="s">
        <v>89</v>
      </c>
      <c r="J25" s="11" t="s">
        <v>90</v>
      </c>
      <c r="K25" s="14" t="s">
        <v>22</v>
      </c>
      <c r="L25" s="18" t="s">
        <v>80</v>
      </c>
    </row>
    <row r="26" spans="1:12" x14ac:dyDescent="0.25">
      <c r="A26" s="4">
        <v>16</v>
      </c>
      <c r="B26" s="4">
        <v>25</v>
      </c>
      <c r="C26" s="4"/>
      <c r="D26" s="4"/>
      <c r="E26" s="5" t="s">
        <v>76</v>
      </c>
      <c r="F26" s="6" t="s">
        <v>30</v>
      </c>
      <c r="G26" s="7" t="s">
        <v>80</v>
      </c>
      <c r="H26" t="s">
        <v>25</v>
      </c>
      <c r="I26" s="9" t="s">
        <v>90</v>
      </c>
      <c r="J26" s="17" t="s">
        <v>22</v>
      </c>
      <c r="K26" s="14" t="s">
        <v>23</v>
      </c>
      <c r="L26" s="4" t="s">
        <v>26</v>
      </c>
    </row>
    <row r="27" spans="1:12" x14ac:dyDescent="0.25">
      <c r="A27" s="4">
        <v>15</v>
      </c>
      <c r="B27" s="4">
        <v>26</v>
      </c>
      <c r="C27" s="4"/>
      <c r="D27" s="4"/>
      <c r="E27" s="5" t="s">
        <v>77</v>
      </c>
      <c r="F27" s="4"/>
      <c r="G27" s="7" t="s">
        <v>25</v>
      </c>
      <c r="H27" t="s">
        <v>79</v>
      </c>
      <c r="I27" s="9" t="s">
        <v>30</v>
      </c>
      <c r="J27" s="11" t="s">
        <v>80</v>
      </c>
      <c r="K27" s="14" t="s">
        <v>13</v>
      </c>
      <c r="L27" s="4" t="s">
        <v>88</v>
      </c>
    </row>
    <row r="28" spans="1:12" x14ac:dyDescent="0.25">
      <c r="A28" s="4">
        <v>14</v>
      </c>
      <c r="B28" s="4">
        <v>27</v>
      </c>
      <c r="C28" s="4"/>
      <c r="D28" s="4"/>
      <c r="E28" s="5" t="s">
        <v>56</v>
      </c>
      <c r="F28" s="4"/>
      <c r="G28" s="7" t="s">
        <v>79</v>
      </c>
      <c r="H28" t="s">
        <v>82</v>
      </c>
      <c r="I28" s="9" t="s">
        <v>82</v>
      </c>
      <c r="J28" s="11" t="s">
        <v>82</v>
      </c>
      <c r="K28" s="14" t="s">
        <v>80</v>
      </c>
      <c r="L28" s="4"/>
    </row>
    <row r="29" spans="1:12" x14ac:dyDescent="0.25">
      <c r="A29" s="4">
        <v>13</v>
      </c>
      <c r="B29" s="4">
        <v>28</v>
      </c>
      <c r="C29" s="4"/>
      <c r="D29" s="4"/>
      <c r="E29" s="4"/>
      <c r="F29" s="4"/>
      <c r="G29" s="7" t="s">
        <v>32</v>
      </c>
      <c r="H29" t="s">
        <v>85</v>
      </c>
      <c r="I29" s="9" t="s">
        <v>89</v>
      </c>
      <c r="J29" s="17" t="s">
        <v>26</v>
      </c>
      <c r="K29" s="14" t="s">
        <v>82</v>
      </c>
      <c r="L29" s="4"/>
    </row>
    <row r="30" spans="1:12" x14ac:dyDescent="0.25">
      <c r="A30" s="4">
        <v>12</v>
      </c>
      <c r="B30" s="4">
        <v>29</v>
      </c>
      <c r="C30" s="4"/>
      <c r="D30" s="4"/>
      <c r="E30" s="4"/>
      <c r="F30" s="4"/>
      <c r="G30" s="7" t="s">
        <v>27</v>
      </c>
      <c r="H30" t="s">
        <v>84</v>
      </c>
      <c r="I30" s="9" t="s">
        <v>80</v>
      </c>
      <c r="J30" s="11" t="s">
        <v>79</v>
      </c>
      <c r="K30" s="14" t="s">
        <v>26</v>
      </c>
      <c r="L30" s="4"/>
    </row>
    <row r="31" spans="1:12" x14ac:dyDescent="0.25">
      <c r="A31" s="4">
        <v>11</v>
      </c>
      <c r="B31" s="4">
        <v>30</v>
      </c>
      <c r="C31" s="4"/>
      <c r="D31" s="4"/>
      <c r="E31" s="4"/>
      <c r="F31" s="4"/>
      <c r="G31" s="7" t="s">
        <v>23</v>
      </c>
      <c r="H31" t="s">
        <v>30</v>
      </c>
      <c r="I31" s="9" t="s">
        <v>91</v>
      </c>
      <c r="J31" s="11" t="s">
        <v>80</v>
      </c>
      <c r="K31" s="14" t="s">
        <v>25</v>
      </c>
      <c r="L31" s="4"/>
    </row>
    <row r="32" spans="1:12" x14ac:dyDescent="0.25">
      <c r="A32" s="4">
        <v>10</v>
      </c>
      <c r="B32" s="4">
        <v>31</v>
      </c>
      <c r="C32" s="4"/>
      <c r="D32" s="4"/>
      <c r="E32" s="4"/>
      <c r="F32" s="4"/>
      <c r="G32" s="7" t="s">
        <v>26</v>
      </c>
      <c r="H32" s="4"/>
      <c r="I32" s="4"/>
      <c r="J32" s="11" t="s">
        <v>30</v>
      </c>
      <c r="K32" s="14" t="s">
        <v>26</v>
      </c>
      <c r="L32" s="4"/>
    </row>
    <row r="33" spans="1:15" x14ac:dyDescent="0.25">
      <c r="A33" s="4">
        <v>9</v>
      </c>
      <c r="B33" s="4">
        <v>32</v>
      </c>
      <c r="C33" s="4"/>
      <c r="D33" s="4"/>
      <c r="E33" s="4"/>
      <c r="F33" s="4"/>
      <c r="G33" s="7" t="s">
        <v>30</v>
      </c>
      <c r="H33" s="4"/>
      <c r="I33" s="4"/>
      <c r="J33" s="11" t="s">
        <v>24</v>
      </c>
      <c r="K33" s="4"/>
      <c r="L33" s="4"/>
    </row>
    <row r="34" spans="1:15" x14ac:dyDescent="0.25">
      <c r="A34" s="4">
        <v>8</v>
      </c>
      <c r="B34" s="4">
        <v>33</v>
      </c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5" x14ac:dyDescent="0.25">
      <c r="A35" s="4">
        <v>7</v>
      </c>
      <c r="B35" s="4">
        <v>34</v>
      </c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5" x14ac:dyDescent="0.25">
      <c r="A36" s="4">
        <v>6</v>
      </c>
      <c r="B36" s="4">
        <v>35</v>
      </c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5" x14ac:dyDescent="0.25">
      <c r="A37" s="4">
        <v>5</v>
      </c>
      <c r="B37" s="4">
        <v>36</v>
      </c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5" x14ac:dyDescent="0.25">
      <c r="A38" s="4">
        <v>4</v>
      </c>
      <c r="B38" s="4">
        <v>37</v>
      </c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5" x14ac:dyDescent="0.25">
      <c r="A39" s="4">
        <v>3</v>
      </c>
      <c r="B39" s="4">
        <v>38</v>
      </c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5" x14ac:dyDescent="0.25">
      <c r="A40" s="4">
        <v>2</v>
      </c>
      <c r="B40" s="4">
        <v>39</v>
      </c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5" x14ac:dyDescent="0.25">
      <c r="A41" s="4">
        <v>1</v>
      </c>
      <c r="B41" s="4">
        <v>40</v>
      </c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5" x14ac:dyDescent="0.25">
      <c r="C42">
        <v>2006</v>
      </c>
      <c r="D42">
        <v>2007</v>
      </c>
      <c r="E42">
        <v>2008</v>
      </c>
      <c r="F42">
        <v>2009</v>
      </c>
      <c r="G42">
        <v>2010</v>
      </c>
      <c r="H42">
        <v>2011</v>
      </c>
      <c r="I42">
        <v>2012</v>
      </c>
      <c r="J42">
        <v>2013</v>
      </c>
      <c r="K42">
        <v>2014</v>
      </c>
      <c r="L42">
        <v>2015</v>
      </c>
      <c r="M42" t="s">
        <v>94</v>
      </c>
      <c r="N42" t="s">
        <v>95</v>
      </c>
      <c r="O42" t="s">
        <v>96</v>
      </c>
    </row>
    <row r="43" spans="1:15" x14ac:dyDescent="0.25">
      <c r="B43" t="s">
        <v>79</v>
      </c>
      <c r="E43">
        <v>61</v>
      </c>
      <c r="F43">
        <v>52</v>
      </c>
      <c r="G43">
        <v>32</v>
      </c>
      <c r="H43">
        <v>47</v>
      </c>
      <c r="I43">
        <v>66</v>
      </c>
      <c r="J43">
        <v>47</v>
      </c>
      <c r="K43">
        <v>61</v>
      </c>
      <c r="L43">
        <v>23</v>
      </c>
      <c r="M43">
        <f>SUM(C43:L43)</f>
        <v>389</v>
      </c>
      <c r="N43">
        <v>15</v>
      </c>
      <c r="O43">
        <f>M43/N43</f>
        <v>25.933333333333334</v>
      </c>
    </row>
    <row r="44" spans="1:15" x14ac:dyDescent="0.25">
      <c r="B44" t="s">
        <v>21</v>
      </c>
      <c r="D44">
        <f>39+36</f>
        <v>75</v>
      </c>
      <c r="E44">
        <v>70</v>
      </c>
      <c r="F44">
        <v>70</v>
      </c>
      <c r="G44">
        <v>69</v>
      </c>
      <c r="H44">
        <v>71</v>
      </c>
      <c r="I44">
        <v>74</v>
      </c>
      <c r="J44">
        <v>48</v>
      </c>
      <c r="K44">
        <v>74</v>
      </c>
      <c r="L44">
        <v>55</v>
      </c>
      <c r="M44">
        <f t="shared" ref="M44:M64" si="0">SUM(C44:L44)</f>
        <v>606</v>
      </c>
      <c r="N44">
        <v>18</v>
      </c>
      <c r="O44">
        <f t="shared" ref="O44:O64" si="1">M44/N44</f>
        <v>33.666666666666664</v>
      </c>
    </row>
    <row r="45" spans="1:15" x14ac:dyDescent="0.25">
      <c r="B45" t="s">
        <v>81</v>
      </c>
      <c r="G45">
        <v>24</v>
      </c>
      <c r="H45">
        <v>71</v>
      </c>
      <c r="J45">
        <v>25</v>
      </c>
      <c r="K45">
        <v>68</v>
      </c>
      <c r="L45">
        <v>55</v>
      </c>
      <c r="M45">
        <f t="shared" si="0"/>
        <v>243</v>
      </c>
      <c r="N45">
        <v>8</v>
      </c>
      <c r="O45">
        <f t="shared" si="1"/>
        <v>30.375</v>
      </c>
    </row>
    <row r="46" spans="1:15" x14ac:dyDescent="0.25">
      <c r="B46" t="s">
        <v>86</v>
      </c>
      <c r="I46">
        <v>26</v>
      </c>
      <c r="J46">
        <v>51</v>
      </c>
      <c r="K46">
        <v>44</v>
      </c>
      <c r="L46">
        <v>53</v>
      </c>
      <c r="M46">
        <f t="shared" si="0"/>
        <v>174</v>
      </c>
      <c r="N46">
        <v>7</v>
      </c>
      <c r="O46">
        <f t="shared" si="1"/>
        <v>24.857142857142858</v>
      </c>
    </row>
    <row r="47" spans="1:15" x14ac:dyDescent="0.25">
      <c r="B47" t="s">
        <v>82</v>
      </c>
      <c r="G47">
        <v>25</v>
      </c>
      <c r="H47">
        <v>37</v>
      </c>
      <c r="I47">
        <v>14</v>
      </c>
      <c r="J47">
        <v>14</v>
      </c>
      <c r="K47">
        <v>48</v>
      </c>
      <c r="L47">
        <v>25</v>
      </c>
      <c r="M47">
        <f t="shared" si="0"/>
        <v>163</v>
      </c>
      <c r="N47">
        <v>8</v>
      </c>
      <c r="O47">
        <f t="shared" si="1"/>
        <v>20.375</v>
      </c>
    </row>
    <row r="48" spans="1:15" x14ac:dyDescent="0.25">
      <c r="B48" t="s">
        <v>88</v>
      </c>
      <c r="I48">
        <v>18</v>
      </c>
      <c r="J48">
        <v>70</v>
      </c>
      <c r="K48">
        <v>52</v>
      </c>
      <c r="L48">
        <v>39</v>
      </c>
      <c r="M48">
        <f t="shared" si="0"/>
        <v>179</v>
      </c>
      <c r="N48">
        <v>7</v>
      </c>
      <c r="O48">
        <f t="shared" si="1"/>
        <v>25.571428571428573</v>
      </c>
    </row>
    <row r="49" spans="2:15" x14ac:dyDescent="0.25">
      <c r="B49" t="s">
        <v>23</v>
      </c>
      <c r="C49">
        <v>27</v>
      </c>
      <c r="D49">
        <v>37</v>
      </c>
      <c r="E49">
        <v>55</v>
      </c>
      <c r="F49">
        <v>58</v>
      </c>
      <c r="G49">
        <v>40</v>
      </c>
      <c r="H49">
        <v>45</v>
      </c>
      <c r="I49">
        <v>24</v>
      </c>
      <c r="J49">
        <v>30</v>
      </c>
      <c r="K49">
        <v>16</v>
      </c>
      <c r="L49">
        <v>38</v>
      </c>
      <c r="M49">
        <f t="shared" si="0"/>
        <v>370</v>
      </c>
      <c r="N49">
        <v>14</v>
      </c>
      <c r="O49">
        <f t="shared" si="1"/>
        <v>26.428571428571427</v>
      </c>
    </row>
    <row r="50" spans="2:15" x14ac:dyDescent="0.25">
      <c r="B50" t="s">
        <v>31</v>
      </c>
      <c r="C50">
        <v>28</v>
      </c>
      <c r="D50">
        <v>23</v>
      </c>
      <c r="H50">
        <v>26</v>
      </c>
      <c r="I50">
        <v>27</v>
      </c>
      <c r="J50">
        <v>26</v>
      </c>
      <c r="M50">
        <f t="shared" si="0"/>
        <v>130</v>
      </c>
      <c r="N50">
        <v>5</v>
      </c>
      <c r="O50">
        <f t="shared" si="1"/>
        <v>26</v>
      </c>
    </row>
    <row r="51" spans="2:15" x14ac:dyDescent="0.25">
      <c r="B51" t="s">
        <v>28</v>
      </c>
      <c r="D51">
        <v>56</v>
      </c>
      <c r="E51">
        <v>63</v>
      </c>
      <c r="F51">
        <v>68</v>
      </c>
      <c r="G51">
        <v>74</v>
      </c>
      <c r="H51">
        <v>54</v>
      </c>
      <c r="I51">
        <v>72</v>
      </c>
      <c r="J51">
        <v>52</v>
      </c>
      <c r="K51">
        <v>66</v>
      </c>
      <c r="L51">
        <v>30</v>
      </c>
      <c r="M51">
        <f t="shared" si="0"/>
        <v>535</v>
      </c>
      <c r="N51">
        <v>16</v>
      </c>
      <c r="O51">
        <f t="shared" si="1"/>
        <v>33.4375</v>
      </c>
    </row>
    <row r="52" spans="2:15" x14ac:dyDescent="0.25">
      <c r="B52" t="s">
        <v>78</v>
      </c>
      <c r="C52">
        <v>61</v>
      </c>
      <c r="E52">
        <v>59</v>
      </c>
      <c r="F52">
        <v>76</v>
      </c>
      <c r="G52">
        <v>63</v>
      </c>
      <c r="H52">
        <v>68</v>
      </c>
      <c r="I52">
        <v>54</v>
      </c>
      <c r="J52">
        <v>75</v>
      </c>
      <c r="K52">
        <v>67</v>
      </c>
      <c r="L52">
        <v>72</v>
      </c>
      <c r="M52">
        <f t="shared" si="0"/>
        <v>595</v>
      </c>
      <c r="N52">
        <v>18</v>
      </c>
      <c r="O52">
        <f t="shared" si="1"/>
        <v>33.055555555555557</v>
      </c>
    </row>
    <row r="53" spans="2:15" x14ac:dyDescent="0.25">
      <c r="B53" t="s">
        <v>90</v>
      </c>
      <c r="I53">
        <v>16</v>
      </c>
      <c r="J53">
        <v>17</v>
      </c>
      <c r="M53">
        <f t="shared" si="0"/>
        <v>33</v>
      </c>
      <c r="N53">
        <v>2</v>
      </c>
      <c r="O53">
        <f t="shared" si="1"/>
        <v>16.5</v>
      </c>
    </row>
    <row r="54" spans="2:15" x14ac:dyDescent="0.25">
      <c r="B54" t="s">
        <v>25</v>
      </c>
      <c r="C54">
        <v>39</v>
      </c>
      <c r="D54">
        <v>58</v>
      </c>
      <c r="E54">
        <f>37+25</f>
        <v>62</v>
      </c>
      <c r="G54">
        <v>46</v>
      </c>
      <c r="H54">
        <v>45</v>
      </c>
      <c r="I54">
        <v>57</v>
      </c>
      <c r="J54">
        <v>61</v>
      </c>
      <c r="K54">
        <v>11</v>
      </c>
      <c r="L54">
        <v>26</v>
      </c>
      <c r="M54">
        <f t="shared" si="0"/>
        <v>405</v>
      </c>
      <c r="N54">
        <v>15</v>
      </c>
      <c r="O54">
        <f t="shared" si="1"/>
        <v>27</v>
      </c>
    </row>
    <row r="55" spans="2:15" x14ac:dyDescent="0.25">
      <c r="B55" t="s">
        <v>22</v>
      </c>
      <c r="C55">
        <v>77</v>
      </c>
      <c r="D55">
        <v>78</v>
      </c>
      <c r="E55">
        <v>73</v>
      </c>
      <c r="F55">
        <v>73</v>
      </c>
      <c r="G55">
        <v>74</v>
      </c>
      <c r="H55">
        <v>79</v>
      </c>
      <c r="I55">
        <v>73</v>
      </c>
      <c r="J55">
        <v>79</v>
      </c>
      <c r="K55">
        <v>49</v>
      </c>
      <c r="L55">
        <v>66</v>
      </c>
      <c r="M55">
        <f t="shared" si="0"/>
        <v>721</v>
      </c>
      <c r="N55">
        <v>20</v>
      </c>
      <c r="O55">
        <f t="shared" si="1"/>
        <v>36.049999999999997</v>
      </c>
    </row>
    <row r="56" spans="2:15" x14ac:dyDescent="0.25">
      <c r="B56" t="s">
        <v>7</v>
      </c>
      <c r="C56">
        <v>35</v>
      </c>
      <c r="D56">
        <v>33</v>
      </c>
      <c r="E56">
        <v>29</v>
      </c>
      <c r="F56">
        <v>29</v>
      </c>
      <c r="G56">
        <v>21</v>
      </c>
      <c r="H56">
        <v>27</v>
      </c>
      <c r="I56">
        <v>22</v>
      </c>
      <c r="J56">
        <v>27</v>
      </c>
      <c r="M56">
        <f t="shared" si="0"/>
        <v>223</v>
      </c>
      <c r="N56">
        <v>8</v>
      </c>
      <c r="O56">
        <f t="shared" si="1"/>
        <v>27.875</v>
      </c>
    </row>
    <row r="57" spans="2:15" x14ac:dyDescent="0.25">
      <c r="B57" t="s">
        <v>29</v>
      </c>
      <c r="D57">
        <v>29</v>
      </c>
      <c r="E57">
        <v>20</v>
      </c>
      <c r="F57">
        <v>28</v>
      </c>
      <c r="G57">
        <v>41</v>
      </c>
      <c r="H57">
        <v>49</v>
      </c>
      <c r="J57">
        <v>47</v>
      </c>
      <c r="M57">
        <f t="shared" si="0"/>
        <v>214</v>
      </c>
      <c r="N57">
        <v>9</v>
      </c>
      <c r="O57">
        <f t="shared" si="1"/>
        <v>23.777777777777779</v>
      </c>
    </row>
    <row r="58" spans="2:15" x14ac:dyDescent="0.25">
      <c r="B58" t="s">
        <v>27</v>
      </c>
      <c r="C58">
        <v>62</v>
      </c>
      <c r="D58">
        <v>55</v>
      </c>
      <c r="E58">
        <v>33</v>
      </c>
      <c r="F58">
        <v>59</v>
      </c>
      <c r="G58">
        <v>44</v>
      </c>
      <c r="H58">
        <v>19</v>
      </c>
      <c r="M58">
        <f t="shared" si="0"/>
        <v>272</v>
      </c>
      <c r="N58">
        <v>10</v>
      </c>
      <c r="O58">
        <f t="shared" si="1"/>
        <v>27.2</v>
      </c>
    </row>
    <row r="59" spans="2:15" x14ac:dyDescent="0.25">
      <c r="B59" t="s">
        <v>26</v>
      </c>
      <c r="C59">
        <v>49</v>
      </c>
      <c r="D59">
        <v>51</v>
      </c>
      <c r="E59">
        <v>42</v>
      </c>
      <c r="F59">
        <v>39</v>
      </c>
      <c r="G59">
        <v>43</v>
      </c>
      <c r="I59">
        <v>43</v>
      </c>
      <c r="J59">
        <v>41</v>
      </c>
      <c r="K59">
        <v>22</v>
      </c>
      <c r="L59">
        <v>16</v>
      </c>
      <c r="M59">
        <f t="shared" si="0"/>
        <v>346</v>
      </c>
      <c r="N59">
        <v>17</v>
      </c>
      <c r="O59">
        <f t="shared" si="1"/>
        <v>20.352941176470587</v>
      </c>
    </row>
    <row r="60" spans="2:15" x14ac:dyDescent="0.25">
      <c r="B60" t="s">
        <v>24</v>
      </c>
      <c r="D60">
        <v>35</v>
      </c>
      <c r="E60">
        <v>18</v>
      </c>
      <c r="I60">
        <v>23</v>
      </c>
      <c r="J60">
        <v>9</v>
      </c>
      <c r="L60">
        <v>21</v>
      </c>
      <c r="M60">
        <f t="shared" si="0"/>
        <v>106</v>
      </c>
      <c r="N60">
        <v>5</v>
      </c>
      <c r="O60">
        <f t="shared" si="1"/>
        <v>21.2</v>
      </c>
    </row>
    <row r="61" spans="2:15" x14ac:dyDescent="0.25">
      <c r="B61" t="s">
        <v>13</v>
      </c>
      <c r="C61">
        <v>29</v>
      </c>
      <c r="D61">
        <v>51</v>
      </c>
      <c r="E61">
        <v>47</v>
      </c>
      <c r="G61">
        <v>55</v>
      </c>
      <c r="I61">
        <v>48</v>
      </c>
      <c r="K61">
        <v>34</v>
      </c>
      <c r="L61">
        <v>65</v>
      </c>
      <c r="M61">
        <f t="shared" si="0"/>
        <v>329</v>
      </c>
      <c r="N61">
        <v>13</v>
      </c>
      <c r="O61">
        <f t="shared" si="1"/>
        <v>25.307692307692307</v>
      </c>
    </row>
    <row r="62" spans="2:15" x14ac:dyDescent="0.25">
      <c r="B62" t="s">
        <v>80</v>
      </c>
      <c r="F62">
        <v>41</v>
      </c>
      <c r="G62">
        <v>44</v>
      </c>
      <c r="H62">
        <v>33</v>
      </c>
      <c r="I62">
        <v>33</v>
      </c>
      <c r="J62">
        <v>26</v>
      </c>
      <c r="K62">
        <v>38</v>
      </c>
      <c r="L62">
        <v>50</v>
      </c>
      <c r="M62">
        <f t="shared" si="0"/>
        <v>265</v>
      </c>
      <c r="N62">
        <v>14</v>
      </c>
      <c r="O62">
        <f t="shared" si="1"/>
        <v>18.928571428571427</v>
      </c>
    </row>
    <row r="63" spans="2:15" x14ac:dyDescent="0.25">
      <c r="B63" t="s">
        <v>30</v>
      </c>
      <c r="C63">
        <v>70</v>
      </c>
      <c r="D63">
        <v>46</v>
      </c>
      <c r="E63">
        <v>28</v>
      </c>
      <c r="F63">
        <v>35</v>
      </c>
      <c r="G63">
        <v>32</v>
      </c>
      <c r="H63">
        <v>24</v>
      </c>
      <c r="I63">
        <v>26</v>
      </c>
      <c r="J63">
        <v>10</v>
      </c>
      <c r="K63">
        <v>45</v>
      </c>
      <c r="M63">
        <f t="shared" si="0"/>
        <v>316</v>
      </c>
      <c r="N63">
        <v>16</v>
      </c>
      <c r="O63">
        <f t="shared" si="1"/>
        <v>19.75</v>
      </c>
    </row>
    <row r="64" spans="2:15" x14ac:dyDescent="0.25">
      <c r="B64" t="s">
        <v>32</v>
      </c>
      <c r="C64">
        <v>67</v>
      </c>
      <c r="D64">
        <v>40</v>
      </c>
      <c r="E64">
        <v>55</v>
      </c>
      <c r="F64">
        <v>45</v>
      </c>
      <c r="G64">
        <v>30</v>
      </c>
      <c r="H64">
        <v>40</v>
      </c>
      <c r="K64">
        <v>54</v>
      </c>
      <c r="L64">
        <v>64</v>
      </c>
      <c r="M64">
        <f t="shared" si="0"/>
        <v>395</v>
      </c>
      <c r="N64">
        <v>16</v>
      </c>
      <c r="O64">
        <f t="shared" si="1"/>
        <v>24.6875</v>
      </c>
    </row>
  </sheetData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3"/>
  <sheetViews>
    <sheetView workbookViewId="0">
      <selection activeCell="R1" sqref="R1:R22"/>
    </sheetView>
  </sheetViews>
  <sheetFormatPr defaultRowHeight="15" x14ac:dyDescent="0.25"/>
  <cols>
    <col min="1" max="1" width="18.28515625" customWidth="1"/>
  </cols>
  <sheetData>
    <row r="1" spans="1:18" x14ac:dyDescent="0.25">
      <c r="A1" t="s">
        <v>25</v>
      </c>
      <c r="B1">
        <v>39</v>
      </c>
      <c r="C1">
        <v>58</v>
      </c>
      <c r="D1">
        <v>62</v>
      </c>
      <c r="F1">
        <v>46</v>
      </c>
      <c r="G1">
        <v>45</v>
      </c>
      <c r="H1">
        <v>57</v>
      </c>
      <c r="I1">
        <v>61</v>
      </c>
      <c r="J1">
        <v>11</v>
      </c>
      <c r="K1">
        <v>26</v>
      </c>
      <c r="L1">
        <v>405</v>
      </c>
      <c r="M1">
        <v>15</v>
      </c>
      <c r="N1">
        <v>27</v>
      </c>
      <c r="P1">
        <f>1*5</f>
        <v>5</v>
      </c>
      <c r="Q1">
        <v>3</v>
      </c>
      <c r="R1">
        <f>(L1+O1+P1+Q1)/M1</f>
        <v>27.533333333333335</v>
      </c>
    </row>
    <row r="2" spans="1:18" x14ac:dyDescent="0.25">
      <c r="A2" t="s">
        <v>32</v>
      </c>
      <c r="B2">
        <v>67</v>
      </c>
      <c r="C2">
        <v>40</v>
      </c>
      <c r="D2">
        <v>55</v>
      </c>
      <c r="E2">
        <v>45</v>
      </c>
      <c r="F2">
        <v>30</v>
      </c>
      <c r="G2">
        <v>40</v>
      </c>
      <c r="J2">
        <v>54</v>
      </c>
      <c r="K2">
        <v>64</v>
      </c>
      <c r="L2">
        <v>395</v>
      </c>
      <c r="M2">
        <v>16</v>
      </c>
      <c r="N2">
        <v>24.6875</v>
      </c>
      <c r="R2">
        <f>(L2+O2+P2+Q2)/M2</f>
        <v>24.6875</v>
      </c>
    </row>
    <row r="3" spans="1:18" x14ac:dyDescent="0.25">
      <c r="A3" t="s">
        <v>23</v>
      </c>
      <c r="B3">
        <v>27</v>
      </c>
      <c r="C3">
        <v>37</v>
      </c>
      <c r="D3">
        <v>55</v>
      </c>
      <c r="E3">
        <v>58</v>
      </c>
      <c r="F3">
        <v>40</v>
      </c>
      <c r="G3">
        <v>45</v>
      </c>
      <c r="H3">
        <v>24</v>
      </c>
      <c r="I3">
        <v>30</v>
      </c>
      <c r="J3">
        <v>16</v>
      </c>
      <c r="K3">
        <v>38</v>
      </c>
      <c r="L3">
        <v>370</v>
      </c>
      <c r="M3">
        <v>14</v>
      </c>
      <c r="N3">
        <v>26.428571428571427</v>
      </c>
      <c r="Q3">
        <v>3</v>
      </c>
      <c r="R3">
        <f>(L3+O3+P3+Q3)/M3</f>
        <v>26.642857142857142</v>
      </c>
    </row>
    <row r="4" spans="1:18" x14ac:dyDescent="0.25">
      <c r="A4" t="s">
        <v>88</v>
      </c>
      <c r="H4">
        <v>18</v>
      </c>
      <c r="I4">
        <v>70</v>
      </c>
      <c r="J4">
        <v>52</v>
      </c>
      <c r="K4">
        <v>39</v>
      </c>
      <c r="L4">
        <v>179</v>
      </c>
      <c r="M4">
        <v>7</v>
      </c>
      <c r="N4">
        <v>25.571428571428573</v>
      </c>
      <c r="R4">
        <f>(L4+O4+P4+Q4)/M4</f>
        <v>25.571428571428573</v>
      </c>
    </row>
    <row r="5" spans="1:18" x14ac:dyDescent="0.25">
      <c r="A5" t="s">
        <v>26</v>
      </c>
      <c r="B5">
        <v>49</v>
      </c>
      <c r="C5">
        <v>51</v>
      </c>
      <c r="D5">
        <v>42</v>
      </c>
      <c r="E5">
        <v>39</v>
      </c>
      <c r="F5">
        <v>43</v>
      </c>
      <c r="H5">
        <v>43</v>
      </c>
      <c r="I5">
        <v>41</v>
      </c>
      <c r="J5">
        <v>22</v>
      </c>
      <c r="K5">
        <v>16</v>
      </c>
      <c r="L5">
        <v>346</v>
      </c>
      <c r="M5">
        <v>17</v>
      </c>
      <c r="N5">
        <v>20.352941176470587</v>
      </c>
      <c r="R5">
        <f>(L5+O5+P5+Q5)/M5</f>
        <v>20.352941176470587</v>
      </c>
    </row>
    <row r="6" spans="1:18" x14ac:dyDescent="0.25">
      <c r="A6" t="s">
        <v>79</v>
      </c>
      <c r="D6">
        <v>61</v>
      </c>
      <c r="E6">
        <v>52</v>
      </c>
      <c r="F6">
        <v>32</v>
      </c>
      <c r="G6">
        <v>47</v>
      </c>
      <c r="H6">
        <v>66</v>
      </c>
      <c r="I6">
        <v>47</v>
      </c>
      <c r="J6">
        <v>61</v>
      </c>
      <c r="K6">
        <v>23</v>
      </c>
      <c r="L6">
        <v>389</v>
      </c>
      <c r="M6">
        <v>15</v>
      </c>
      <c r="N6">
        <v>25.933333333333334</v>
      </c>
      <c r="R6">
        <f>(L6+O6+P6+Q6)/M6</f>
        <v>25.933333333333334</v>
      </c>
    </row>
    <row r="7" spans="1:18" x14ac:dyDescent="0.25">
      <c r="A7" t="s">
        <v>29</v>
      </c>
      <c r="C7">
        <v>29</v>
      </c>
      <c r="D7">
        <v>20</v>
      </c>
      <c r="E7">
        <v>28</v>
      </c>
      <c r="F7">
        <v>41</v>
      </c>
      <c r="G7">
        <v>49</v>
      </c>
      <c r="I7">
        <v>47</v>
      </c>
      <c r="L7">
        <v>214</v>
      </c>
      <c r="M7">
        <v>9</v>
      </c>
      <c r="N7">
        <v>23.777777777777779</v>
      </c>
      <c r="R7">
        <f>(L7+O7+P7+Q7)/M7</f>
        <v>23.777777777777779</v>
      </c>
    </row>
    <row r="8" spans="1:18" x14ac:dyDescent="0.25">
      <c r="A8" t="s">
        <v>81</v>
      </c>
      <c r="F8">
        <v>24</v>
      </c>
      <c r="G8">
        <v>71</v>
      </c>
      <c r="I8">
        <v>25</v>
      </c>
      <c r="J8">
        <v>68</v>
      </c>
      <c r="K8">
        <v>55</v>
      </c>
      <c r="L8">
        <v>243</v>
      </c>
      <c r="M8">
        <v>8</v>
      </c>
      <c r="N8">
        <v>30.375</v>
      </c>
      <c r="Q8">
        <v>3</v>
      </c>
      <c r="R8">
        <f>(L8+O8+P8+Q8)/M8</f>
        <v>30.75</v>
      </c>
    </row>
    <row r="9" spans="1:18" x14ac:dyDescent="0.25">
      <c r="A9" t="s">
        <v>22</v>
      </c>
      <c r="B9">
        <v>77</v>
      </c>
      <c r="C9">
        <v>78</v>
      </c>
      <c r="D9">
        <v>73</v>
      </c>
      <c r="E9">
        <v>73</v>
      </c>
      <c r="F9">
        <v>74</v>
      </c>
      <c r="G9">
        <v>79</v>
      </c>
      <c r="H9">
        <v>73</v>
      </c>
      <c r="I9">
        <v>79</v>
      </c>
      <c r="J9">
        <v>49</v>
      </c>
      <c r="K9">
        <v>66</v>
      </c>
      <c r="L9">
        <v>721</v>
      </c>
      <c r="M9">
        <v>20</v>
      </c>
      <c r="N9">
        <v>36.049999999999997</v>
      </c>
      <c r="O9">
        <f>5*7</f>
        <v>35</v>
      </c>
      <c r="P9">
        <f>5*5</f>
        <v>25</v>
      </c>
      <c r="Q9">
        <v>3</v>
      </c>
      <c r="R9">
        <f>(L9+O9+P9+Q9)/M9</f>
        <v>39.200000000000003</v>
      </c>
    </row>
    <row r="10" spans="1:18" x14ac:dyDescent="0.25">
      <c r="A10" t="s">
        <v>24</v>
      </c>
      <c r="C10">
        <v>35</v>
      </c>
      <c r="D10">
        <v>18</v>
      </c>
      <c r="H10">
        <v>23</v>
      </c>
      <c r="I10">
        <v>9</v>
      </c>
      <c r="K10">
        <v>21</v>
      </c>
      <c r="L10">
        <v>106</v>
      </c>
      <c r="M10">
        <v>5</v>
      </c>
      <c r="N10">
        <v>21.2</v>
      </c>
      <c r="R10">
        <f>(L10+O10+P10+Q10)/M10</f>
        <v>21.2</v>
      </c>
    </row>
    <row r="11" spans="1:18" x14ac:dyDescent="0.25">
      <c r="A11" t="s">
        <v>90</v>
      </c>
      <c r="H11">
        <v>16</v>
      </c>
      <c r="I11">
        <v>17</v>
      </c>
      <c r="L11">
        <v>33</v>
      </c>
      <c r="M11">
        <v>2</v>
      </c>
      <c r="N11">
        <v>16.5</v>
      </c>
      <c r="R11">
        <f>(L11+O11+P11+Q11)/M11</f>
        <v>16.5</v>
      </c>
    </row>
    <row r="12" spans="1:18" x14ac:dyDescent="0.25">
      <c r="A12" t="s">
        <v>86</v>
      </c>
      <c r="H12">
        <v>26</v>
      </c>
      <c r="I12">
        <v>51</v>
      </c>
      <c r="J12">
        <v>44</v>
      </c>
      <c r="K12">
        <v>53</v>
      </c>
      <c r="L12">
        <v>174</v>
      </c>
      <c r="M12">
        <v>7</v>
      </c>
      <c r="N12">
        <v>24.857142857142858</v>
      </c>
      <c r="R12">
        <f>(L12+O12+P12+Q12)/M12</f>
        <v>24.857142857142858</v>
      </c>
    </row>
    <row r="13" spans="1:18" x14ac:dyDescent="0.25">
      <c r="A13" t="s">
        <v>82</v>
      </c>
      <c r="F13">
        <v>25</v>
      </c>
      <c r="G13">
        <v>37</v>
      </c>
      <c r="H13">
        <v>14</v>
      </c>
      <c r="I13">
        <v>14</v>
      </c>
      <c r="J13">
        <v>48</v>
      </c>
      <c r="K13">
        <v>25</v>
      </c>
      <c r="L13">
        <v>163</v>
      </c>
      <c r="M13">
        <v>8</v>
      </c>
      <c r="N13">
        <v>20.375</v>
      </c>
      <c r="R13">
        <f>(L13+O13+P13+Q13)/M13</f>
        <v>20.375</v>
      </c>
    </row>
    <row r="14" spans="1:18" x14ac:dyDescent="0.25">
      <c r="A14" t="s">
        <v>30</v>
      </c>
      <c r="B14">
        <v>70</v>
      </c>
      <c r="C14">
        <v>46</v>
      </c>
      <c r="D14">
        <v>28</v>
      </c>
      <c r="E14">
        <v>35</v>
      </c>
      <c r="F14">
        <v>32</v>
      </c>
      <c r="G14">
        <v>24</v>
      </c>
      <c r="H14">
        <v>26</v>
      </c>
      <c r="I14">
        <v>10</v>
      </c>
      <c r="J14">
        <v>45</v>
      </c>
      <c r="L14">
        <v>316</v>
      </c>
      <c r="M14">
        <v>16</v>
      </c>
      <c r="N14">
        <v>19.75</v>
      </c>
      <c r="Q14">
        <v>3</v>
      </c>
      <c r="R14">
        <f>(L14+O14+P14+Q14)/M14</f>
        <v>19.9375</v>
      </c>
    </row>
    <row r="15" spans="1:18" x14ac:dyDescent="0.25">
      <c r="A15" t="s">
        <v>21</v>
      </c>
      <c r="C15">
        <v>75</v>
      </c>
      <c r="D15">
        <v>70</v>
      </c>
      <c r="E15">
        <v>70</v>
      </c>
      <c r="F15">
        <v>69</v>
      </c>
      <c r="G15">
        <v>71</v>
      </c>
      <c r="H15">
        <v>74</v>
      </c>
      <c r="I15">
        <v>48</v>
      </c>
      <c r="J15">
        <v>74</v>
      </c>
      <c r="K15">
        <v>55</v>
      </c>
      <c r="L15">
        <v>606</v>
      </c>
      <c r="M15">
        <v>18</v>
      </c>
      <c r="N15">
        <v>33.666666666666664</v>
      </c>
      <c r="O15">
        <f>3*7</f>
        <v>21</v>
      </c>
      <c r="P15">
        <f>2*5</f>
        <v>10</v>
      </c>
      <c r="Q15">
        <v>3</v>
      </c>
      <c r="R15">
        <f>(L15+O15+P15+Q15)/M15</f>
        <v>35.555555555555557</v>
      </c>
    </row>
    <row r="16" spans="1:18" x14ac:dyDescent="0.25">
      <c r="A16" t="s">
        <v>27</v>
      </c>
      <c r="B16">
        <v>62</v>
      </c>
      <c r="C16">
        <v>55</v>
      </c>
      <c r="D16">
        <v>33</v>
      </c>
      <c r="E16">
        <v>59</v>
      </c>
      <c r="F16">
        <v>44</v>
      </c>
      <c r="G16">
        <v>19</v>
      </c>
      <c r="L16">
        <v>272</v>
      </c>
      <c r="M16">
        <v>10</v>
      </c>
      <c r="N16">
        <v>27.2</v>
      </c>
      <c r="R16">
        <f>(L16+O16+P16+Q16)/M16</f>
        <v>27.2</v>
      </c>
    </row>
    <row r="17" spans="1:18" x14ac:dyDescent="0.25">
      <c r="A17" t="s">
        <v>7</v>
      </c>
      <c r="B17">
        <v>35</v>
      </c>
      <c r="C17">
        <v>33</v>
      </c>
      <c r="D17">
        <v>29</v>
      </c>
      <c r="E17">
        <v>29</v>
      </c>
      <c r="F17">
        <v>21</v>
      </c>
      <c r="G17">
        <v>27</v>
      </c>
      <c r="H17">
        <v>22</v>
      </c>
      <c r="I17">
        <v>27</v>
      </c>
      <c r="L17">
        <v>223</v>
      </c>
      <c r="M17">
        <v>8</v>
      </c>
      <c r="N17">
        <v>27.875</v>
      </c>
      <c r="R17">
        <f>(L17+O17+P17+Q17)/M17</f>
        <v>27.875</v>
      </c>
    </row>
    <row r="18" spans="1:18" x14ac:dyDescent="0.25">
      <c r="A18" t="s">
        <v>80</v>
      </c>
      <c r="E18">
        <v>41</v>
      </c>
      <c r="F18">
        <v>44</v>
      </c>
      <c r="G18">
        <v>33</v>
      </c>
      <c r="H18">
        <v>33</v>
      </c>
      <c r="I18">
        <v>26</v>
      </c>
      <c r="J18">
        <v>38</v>
      </c>
      <c r="K18">
        <v>50</v>
      </c>
      <c r="L18">
        <v>265</v>
      </c>
      <c r="M18">
        <v>14</v>
      </c>
      <c r="N18">
        <v>18.928571428571427</v>
      </c>
      <c r="R18">
        <f>(L18+O18+P18+Q18)/M18</f>
        <v>18.928571428571427</v>
      </c>
    </row>
    <row r="19" spans="1:18" x14ac:dyDescent="0.25">
      <c r="A19" t="s">
        <v>13</v>
      </c>
      <c r="B19">
        <v>29</v>
      </c>
      <c r="C19">
        <v>51</v>
      </c>
      <c r="D19">
        <v>47</v>
      </c>
      <c r="F19">
        <v>55</v>
      </c>
      <c r="H19">
        <v>48</v>
      </c>
      <c r="J19">
        <v>34</v>
      </c>
      <c r="K19">
        <v>65</v>
      </c>
      <c r="L19">
        <v>329</v>
      </c>
      <c r="M19">
        <v>13</v>
      </c>
      <c r="N19">
        <v>25.307692307692307</v>
      </c>
      <c r="R19">
        <f>(L19+O19+P19+Q19)/M19</f>
        <v>25.307692307692307</v>
      </c>
    </row>
    <row r="20" spans="1:18" x14ac:dyDescent="0.25">
      <c r="A20" t="s">
        <v>28</v>
      </c>
      <c r="C20">
        <v>56</v>
      </c>
      <c r="D20">
        <v>63</v>
      </c>
      <c r="E20">
        <v>68</v>
      </c>
      <c r="F20">
        <v>74</v>
      </c>
      <c r="G20">
        <v>54</v>
      </c>
      <c r="H20">
        <v>72</v>
      </c>
      <c r="I20">
        <v>52</v>
      </c>
      <c r="J20">
        <v>66</v>
      </c>
      <c r="K20">
        <v>30</v>
      </c>
      <c r="L20">
        <v>535</v>
      </c>
      <c r="M20">
        <v>16</v>
      </c>
      <c r="N20">
        <v>33.4375</v>
      </c>
      <c r="P20">
        <v>10</v>
      </c>
      <c r="Q20">
        <v>3</v>
      </c>
      <c r="R20">
        <f>(L20+O20+P20+Q20)/M20</f>
        <v>34.25</v>
      </c>
    </row>
    <row r="21" spans="1:18" x14ac:dyDescent="0.25">
      <c r="A21" t="s">
        <v>31</v>
      </c>
      <c r="B21">
        <v>28</v>
      </c>
      <c r="C21">
        <v>23</v>
      </c>
      <c r="G21">
        <v>26</v>
      </c>
      <c r="H21">
        <v>27</v>
      </c>
      <c r="I21">
        <v>26</v>
      </c>
      <c r="L21">
        <v>130</v>
      </c>
      <c r="M21">
        <v>5</v>
      </c>
      <c r="N21">
        <v>26</v>
      </c>
      <c r="R21">
        <f>(L21+O21+P21+Q21)/M21</f>
        <v>26</v>
      </c>
    </row>
    <row r="22" spans="1:18" x14ac:dyDescent="0.25">
      <c r="A22" t="s">
        <v>78</v>
      </c>
      <c r="B22">
        <v>61</v>
      </c>
      <c r="D22">
        <v>59</v>
      </c>
      <c r="E22">
        <v>76</v>
      </c>
      <c r="F22">
        <v>63</v>
      </c>
      <c r="G22">
        <v>68</v>
      </c>
      <c r="H22">
        <v>54</v>
      </c>
      <c r="I22">
        <v>75</v>
      </c>
      <c r="J22">
        <v>67</v>
      </c>
      <c r="K22">
        <v>72</v>
      </c>
      <c r="L22">
        <v>595</v>
      </c>
      <c r="M22">
        <v>18</v>
      </c>
      <c r="N22">
        <v>33.055555555555557</v>
      </c>
      <c r="O22">
        <f>2*7</f>
        <v>14</v>
      </c>
      <c r="Q22">
        <v>9</v>
      </c>
      <c r="R22">
        <f>(L22+O22+P22+Q22)/M22</f>
        <v>34.333333333333336</v>
      </c>
    </row>
    <row r="23" spans="1:18" x14ac:dyDescent="0.25">
      <c r="O23" s="31">
        <v>1</v>
      </c>
      <c r="P23" s="31">
        <v>2</v>
      </c>
      <c r="Q23" s="31">
        <v>3</v>
      </c>
    </row>
  </sheetData>
  <sortState ref="A1:R23">
    <sortCondition ref="A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A kateg</vt:lpstr>
      <vt:lpstr>a kat index</vt:lpstr>
      <vt:lpstr>total</vt:lpstr>
      <vt:lpstr>B kateg</vt:lpstr>
      <vt:lpstr>b kat index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2016-03-17T12:12:00Z</dcterms:modified>
</cp:coreProperties>
</file>